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252\Segreteria\Giorgia\AUTOMOBILE CLUB BOLZANO\PIAO\"/>
    </mc:Choice>
  </mc:AlternateContent>
  <xr:revisionPtr revIDLastSave="0" documentId="8_{CD68301E-B5A0-42FF-B451-8F7F5A3A24C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Gestione personale e segreteria" sheetId="8" r:id="rId1"/>
    <sheet name="budgeting e consulenze" sheetId="5" r:id="rId2"/>
    <sheet name="agente generale e gestione mezz" sheetId="6" r:id="rId3"/>
    <sheet name="soci e delegazioni" sheetId="7" r:id="rId4"/>
  </sheets>
  <definedNames>
    <definedName name="_xlnm._FilterDatabase" localSheetId="2" hidden="1">'agente generale e gestione mezz'!$A$2:$R$4</definedName>
    <definedName name="_xlnm._FilterDatabase" localSheetId="1" hidden="1">'budgeting e consulenze'!$A$2:$R$5</definedName>
    <definedName name="_xlnm._FilterDatabase" localSheetId="0" hidden="1">'Gestione personale e segreteria'!$A$2:$R$4</definedName>
    <definedName name="_xlnm._FilterDatabase" localSheetId="3" hidden="1">'soci e delegazioni'!$A$2:$R$4</definedName>
    <definedName name="_xlnm.Print_Area" localSheetId="2">'agente generale e gestione mezz'!$A$1:$AC$8</definedName>
    <definedName name="_xlnm.Print_Area" localSheetId="1">'budgeting e consulenze'!$A$1:$AC$8</definedName>
    <definedName name="_xlnm.Print_Area" localSheetId="0">'Gestione personale e segreteria'!$A$1:$AC$9</definedName>
    <definedName name="_xlnm.Print_Area" localSheetId="3">'soci e delegazioni'!$A$1:$AC$9</definedName>
    <definedName name="_xlnm.Print_Titles" localSheetId="2">'agente generale e gestione mezz'!$2:$2</definedName>
    <definedName name="_xlnm.Print_Titles" localSheetId="1">'budgeting e consulenze'!$2:$2</definedName>
    <definedName name="_xlnm.Print_Titles" localSheetId="0">'Gestione personale e segreteria'!$2:$2</definedName>
    <definedName name="_xlnm.Print_Titles" localSheetId="3">'soci e delegazioni'!$2:$2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4" i="5" l="1"/>
  <c r="AT9" i="8"/>
  <c r="AS9" i="8"/>
  <c r="AR9" i="8"/>
  <c r="AQ9" i="8"/>
  <c r="AP9" i="8"/>
  <c r="AN9" i="8"/>
  <c r="AM9" i="8"/>
  <c r="AL9" i="8"/>
  <c r="AK9" i="8"/>
  <c r="AJ9" i="8"/>
  <c r="AI9" i="8"/>
  <c r="AT8" i="8"/>
  <c r="AS8" i="8"/>
  <c r="AR8" i="8"/>
  <c r="AQ8" i="8"/>
  <c r="AP8" i="8"/>
  <c r="AN8" i="8"/>
  <c r="AM8" i="8"/>
  <c r="AL8" i="8"/>
  <c r="AK8" i="8"/>
  <c r="AJ8" i="8"/>
  <c r="AI8" i="8"/>
  <c r="AT7" i="8"/>
  <c r="AS7" i="8"/>
  <c r="AR7" i="8"/>
  <c r="AQ7" i="8"/>
  <c r="AP7" i="8"/>
  <c r="AN7" i="8"/>
  <c r="AM7" i="8"/>
  <c r="AL7" i="8"/>
  <c r="AK7" i="8"/>
  <c r="AJ7" i="8"/>
  <c r="AI7" i="8"/>
  <c r="AB6" i="8"/>
  <c r="V6" i="8"/>
  <c r="G6" i="8"/>
  <c r="AT5" i="8"/>
  <c r="AS5" i="8"/>
  <c r="AR5" i="8"/>
  <c r="AQ5" i="8"/>
  <c r="AP5" i="8"/>
  <c r="AN5" i="8"/>
  <c r="AM5" i="8"/>
  <c r="AL5" i="8"/>
  <c r="AK5" i="8"/>
  <c r="AJ5" i="8"/>
  <c r="AI5" i="8"/>
  <c r="AT4" i="8"/>
  <c r="AS4" i="8"/>
  <c r="AR4" i="8"/>
  <c r="AQ4" i="8"/>
  <c r="AP4" i="8"/>
  <c r="AN4" i="8"/>
  <c r="AM4" i="8"/>
  <c r="AL4" i="8"/>
  <c r="AK4" i="8"/>
  <c r="AJ4" i="8"/>
  <c r="AI4" i="8"/>
  <c r="AT3" i="8"/>
  <c r="AS3" i="8"/>
  <c r="AR3" i="8"/>
  <c r="AQ3" i="8"/>
  <c r="AP3" i="8"/>
  <c r="AN3" i="8"/>
  <c r="AM3" i="8"/>
  <c r="AL3" i="8"/>
  <c r="AK3" i="8"/>
  <c r="AJ3" i="8"/>
  <c r="AI3" i="8"/>
  <c r="G6" i="7"/>
  <c r="AB6" i="7"/>
  <c r="V6" i="7"/>
  <c r="G3" i="7"/>
  <c r="AT10" i="7"/>
  <c r="AS10" i="7"/>
  <c r="AR10" i="7"/>
  <c r="AQ10" i="7"/>
  <c r="AP10" i="7"/>
  <c r="AO10" i="7" s="1"/>
  <c r="AB10" i="7" s="1"/>
  <c r="AN10" i="7"/>
  <c r="AM10" i="7"/>
  <c r="AL10" i="7"/>
  <c r="AK10" i="7"/>
  <c r="AJ10" i="7"/>
  <c r="AI10" i="7"/>
  <c r="AH10" i="7" s="1"/>
  <c r="AT9" i="7"/>
  <c r="AS9" i="7"/>
  <c r="AR9" i="7"/>
  <c r="AQ9" i="7"/>
  <c r="AP9" i="7"/>
  <c r="AO9" i="7" s="1"/>
  <c r="AB9" i="7" s="1"/>
  <c r="AN9" i="7"/>
  <c r="AM9" i="7"/>
  <c r="AL9" i="7"/>
  <c r="AK9" i="7"/>
  <c r="AJ9" i="7"/>
  <c r="AI9" i="7"/>
  <c r="AT8" i="7"/>
  <c r="AS8" i="7"/>
  <c r="AR8" i="7"/>
  <c r="AQ8" i="7"/>
  <c r="AP8" i="7"/>
  <c r="AO8" i="7" s="1"/>
  <c r="AB8" i="7" s="1"/>
  <c r="AN8" i="7"/>
  <c r="AM8" i="7"/>
  <c r="AL8" i="7"/>
  <c r="AK8" i="7"/>
  <c r="AJ8" i="7"/>
  <c r="AI8" i="7"/>
  <c r="AT7" i="7"/>
  <c r="AS7" i="7"/>
  <c r="AR7" i="7"/>
  <c r="AQ7" i="7"/>
  <c r="AP7" i="7"/>
  <c r="AO7" i="7" s="1"/>
  <c r="AB7" i="7" s="1"/>
  <c r="AN7" i="7"/>
  <c r="AM7" i="7"/>
  <c r="AL7" i="7"/>
  <c r="AK7" i="7"/>
  <c r="AJ7" i="7"/>
  <c r="AI7" i="7"/>
  <c r="AH7" i="7" s="1"/>
  <c r="AT5" i="7"/>
  <c r="AS5" i="7"/>
  <c r="AR5" i="7"/>
  <c r="AQ5" i="7"/>
  <c r="AP5" i="7"/>
  <c r="AO5" i="7" s="1"/>
  <c r="AB5" i="7" s="1"/>
  <c r="AN5" i="7"/>
  <c r="AM5" i="7"/>
  <c r="AL5" i="7"/>
  <c r="AK5" i="7"/>
  <c r="AJ5" i="7"/>
  <c r="AI5" i="7"/>
  <c r="AH5" i="7" s="1"/>
  <c r="AT4" i="7"/>
  <c r="AS4" i="7"/>
  <c r="AR4" i="7"/>
  <c r="AQ4" i="7"/>
  <c r="AP4" i="7"/>
  <c r="AO4" i="7" s="1"/>
  <c r="AB4" i="7" s="1"/>
  <c r="AN4" i="7"/>
  <c r="AM4" i="7"/>
  <c r="AL4" i="7"/>
  <c r="AK4" i="7"/>
  <c r="AJ4" i="7"/>
  <c r="AI4" i="7"/>
  <c r="AH4" i="7" s="1"/>
  <c r="AT3" i="7"/>
  <c r="AS3" i="7"/>
  <c r="AR3" i="7"/>
  <c r="AQ3" i="7"/>
  <c r="AP3" i="7"/>
  <c r="AO3" i="7" s="1"/>
  <c r="AB3" i="7" s="1"/>
  <c r="AN3" i="7"/>
  <c r="AM3" i="7"/>
  <c r="AL3" i="7"/>
  <c r="AK3" i="7"/>
  <c r="AJ3" i="7"/>
  <c r="AI3" i="7"/>
  <c r="AH3" i="7" s="1"/>
  <c r="AH8" i="7" l="1"/>
  <c r="V8" i="7" s="1"/>
  <c r="AH9" i="7"/>
  <c r="AO3" i="8"/>
  <c r="AB3" i="8" s="1"/>
  <c r="AO9" i="8"/>
  <c r="AB9" i="8" s="1"/>
  <c r="AO7" i="8"/>
  <c r="AB7" i="8" s="1"/>
  <c r="AO8" i="8"/>
  <c r="AB8" i="8" s="1"/>
  <c r="AH3" i="8"/>
  <c r="V3" i="8" s="1"/>
  <c r="AH4" i="8"/>
  <c r="V4" i="8" s="1"/>
  <c r="AO5" i="8"/>
  <c r="AB5" i="8" s="1"/>
  <c r="AH5" i="8"/>
  <c r="V5" i="8" s="1"/>
  <c r="AH7" i="8"/>
  <c r="V7" i="8" s="1"/>
  <c r="AH9" i="8"/>
  <c r="G9" i="8" s="1"/>
  <c r="AH8" i="8"/>
  <c r="V8" i="8" s="1"/>
  <c r="AO4" i="8"/>
  <c r="AB4" i="8" s="1"/>
  <c r="V7" i="7"/>
  <c r="G7" i="7"/>
  <c r="G10" i="7"/>
  <c r="V10" i="7"/>
  <c r="G5" i="7"/>
  <c r="V5" i="7"/>
  <c r="V3" i="7"/>
  <c r="G4" i="7"/>
  <c r="V4" i="7"/>
  <c r="V9" i="7"/>
  <c r="G9" i="7"/>
  <c r="AT9" i="6"/>
  <c r="AS9" i="6"/>
  <c r="AR9" i="6"/>
  <c r="AQ9" i="6"/>
  <c r="AP9" i="6"/>
  <c r="AO9" i="6" s="1"/>
  <c r="AB9" i="6" s="1"/>
  <c r="AN9" i="6"/>
  <c r="AM9" i="6"/>
  <c r="AL9" i="6"/>
  <c r="AK9" i="6"/>
  <c r="AJ9" i="6"/>
  <c r="AI9" i="6"/>
  <c r="AT7" i="6"/>
  <c r="AS7" i="6"/>
  <c r="AR7" i="6"/>
  <c r="AQ7" i="6"/>
  <c r="AP7" i="6"/>
  <c r="AO7" i="6"/>
  <c r="AB7" i="6" s="1"/>
  <c r="AN7" i="6"/>
  <c r="AM7" i="6"/>
  <c r="AL7" i="6"/>
  <c r="AK7" i="6"/>
  <c r="AJ7" i="6"/>
  <c r="AI7" i="6"/>
  <c r="AT8" i="6"/>
  <c r="AS8" i="6"/>
  <c r="AR8" i="6"/>
  <c r="AQ8" i="6"/>
  <c r="AP8" i="6"/>
  <c r="AN8" i="6"/>
  <c r="AM8" i="6"/>
  <c r="AL8" i="6"/>
  <c r="AK8" i="6"/>
  <c r="AJ8" i="6"/>
  <c r="AI8" i="6"/>
  <c r="AT6" i="6"/>
  <c r="AS6" i="6"/>
  <c r="AR6" i="6"/>
  <c r="AQ6" i="6"/>
  <c r="AP6" i="6"/>
  <c r="AN6" i="6"/>
  <c r="AM6" i="6"/>
  <c r="AL6" i="6"/>
  <c r="AK6" i="6"/>
  <c r="AJ6" i="6"/>
  <c r="AI6" i="6"/>
  <c r="AT5" i="6"/>
  <c r="AS5" i="6"/>
  <c r="AR5" i="6"/>
  <c r="AQ5" i="6"/>
  <c r="AP5" i="6"/>
  <c r="AN5" i="6"/>
  <c r="AM5" i="6"/>
  <c r="AL5" i="6"/>
  <c r="AK5" i="6"/>
  <c r="AJ5" i="6"/>
  <c r="AI5" i="6"/>
  <c r="AH5" i="6" s="1"/>
  <c r="AT4" i="6"/>
  <c r="AS4" i="6"/>
  <c r="AR4" i="6"/>
  <c r="AQ4" i="6"/>
  <c r="AP4" i="6"/>
  <c r="AN4" i="6"/>
  <c r="AM4" i="6"/>
  <c r="AL4" i="6"/>
  <c r="AK4" i="6"/>
  <c r="AJ4" i="6"/>
  <c r="AI4" i="6"/>
  <c r="AT3" i="6"/>
  <c r="AS3" i="6"/>
  <c r="AR3" i="6"/>
  <c r="AQ3" i="6"/>
  <c r="AP3" i="6"/>
  <c r="AO3" i="6" s="1"/>
  <c r="AB3" i="6" s="1"/>
  <c r="AN3" i="6"/>
  <c r="AM3" i="6"/>
  <c r="AL3" i="6"/>
  <c r="AK3" i="6"/>
  <c r="AJ3" i="6"/>
  <c r="AI3" i="6"/>
  <c r="AH3" i="6" s="1"/>
  <c r="V3" i="6" s="1"/>
  <c r="AT8" i="5"/>
  <c r="AS8" i="5"/>
  <c r="AR8" i="5"/>
  <c r="AQ8" i="5"/>
  <c r="AP8" i="5"/>
  <c r="AO8" i="5" s="1"/>
  <c r="AB8" i="5" s="1"/>
  <c r="AN8" i="5"/>
  <c r="AM8" i="5"/>
  <c r="AL8" i="5"/>
  <c r="AK8" i="5"/>
  <c r="AJ8" i="5"/>
  <c r="AI8" i="5"/>
  <c r="AT7" i="5"/>
  <c r="AS7" i="5"/>
  <c r="AR7" i="5"/>
  <c r="AQ7" i="5"/>
  <c r="AP7" i="5"/>
  <c r="AN7" i="5"/>
  <c r="AM7" i="5"/>
  <c r="AL7" i="5"/>
  <c r="AK7" i="5"/>
  <c r="AJ7" i="5"/>
  <c r="AI7" i="5"/>
  <c r="AT6" i="5"/>
  <c r="AS6" i="5"/>
  <c r="AR6" i="5"/>
  <c r="AQ6" i="5"/>
  <c r="AP6" i="5"/>
  <c r="AN6" i="5"/>
  <c r="AM6" i="5"/>
  <c r="AL6" i="5"/>
  <c r="AK6" i="5"/>
  <c r="AJ6" i="5"/>
  <c r="AI6" i="5"/>
  <c r="AT5" i="5"/>
  <c r="AS5" i="5"/>
  <c r="AR5" i="5"/>
  <c r="AQ5" i="5"/>
  <c r="AP5" i="5"/>
  <c r="AN5" i="5"/>
  <c r="AM5" i="5"/>
  <c r="AL5" i="5"/>
  <c r="AK5" i="5"/>
  <c r="AJ5" i="5"/>
  <c r="AI5" i="5"/>
  <c r="AT4" i="5"/>
  <c r="AS4" i="5"/>
  <c r="AR4" i="5"/>
  <c r="AQ4" i="5"/>
  <c r="AP4" i="5"/>
  <c r="AN4" i="5"/>
  <c r="AM4" i="5"/>
  <c r="AL4" i="5"/>
  <c r="AK4" i="5"/>
  <c r="AJ4" i="5"/>
  <c r="AI4" i="5"/>
  <c r="AH4" i="5" s="1"/>
  <c r="AT3" i="5"/>
  <c r="AS3" i="5"/>
  <c r="AR3" i="5"/>
  <c r="AQ3" i="5"/>
  <c r="AP3" i="5"/>
  <c r="AN3" i="5"/>
  <c r="AM3" i="5"/>
  <c r="AL3" i="5"/>
  <c r="AK3" i="5"/>
  <c r="AJ3" i="5"/>
  <c r="AI3" i="5"/>
  <c r="G8" i="7" l="1"/>
  <c r="V9" i="8"/>
  <c r="G8" i="8"/>
  <c r="G4" i="8"/>
  <c r="G3" i="8"/>
  <c r="G5" i="8"/>
  <c r="G7" i="8"/>
  <c r="AH9" i="6"/>
  <c r="G9" i="6" s="1"/>
  <c r="AH7" i="6"/>
  <c r="V7" i="6" s="1"/>
  <c r="AO4" i="6"/>
  <c r="AB4" i="6" s="1"/>
  <c r="AH6" i="6"/>
  <c r="AO8" i="6"/>
  <c r="AB8" i="6" s="1"/>
  <c r="AH4" i="6"/>
  <c r="AO5" i="6"/>
  <c r="AB5" i="6" s="1"/>
  <c r="AH8" i="6"/>
  <c r="V8" i="6" s="1"/>
  <c r="AO6" i="6"/>
  <c r="AB6" i="6" s="1"/>
  <c r="V6" i="6"/>
  <c r="V5" i="6"/>
  <c r="G3" i="6"/>
  <c r="AO5" i="5"/>
  <c r="AB5" i="5" s="1"/>
  <c r="AO3" i="5"/>
  <c r="AB3" i="5" s="1"/>
  <c r="AH5" i="5"/>
  <c r="AO6" i="5"/>
  <c r="AB6" i="5" s="1"/>
  <c r="AH8" i="5"/>
  <c r="AH6" i="5"/>
  <c r="G6" i="5" s="1"/>
  <c r="AO4" i="5"/>
  <c r="AB4" i="5" s="1"/>
  <c r="AH3" i="5"/>
  <c r="V3" i="5" s="1"/>
  <c r="AO7" i="5"/>
  <c r="AB7" i="5" s="1"/>
  <c r="AH7" i="5"/>
  <c r="V7" i="5" s="1"/>
  <c r="V5" i="5"/>
  <c r="G5" i="5"/>
  <c r="V6" i="5"/>
  <c r="G3" i="5" l="1"/>
  <c r="V9" i="6"/>
  <c r="G7" i="6"/>
  <c r="G5" i="6"/>
  <c r="G4" i="6"/>
  <c r="V4" i="6"/>
  <c r="G8" i="6"/>
  <c r="G6" i="6"/>
  <c r="V8" i="5"/>
  <c r="G8" i="5"/>
  <c r="G4" i="5"/>
  <c r="G7" i="5"/>
</calcChain>
</file>

<file path=xl/sharedStrings.xml><?xml version="1.0" encoding="utf-8"?>
<sst xmlns="http://schemas.openxmlformats.org/spreadsheetml/2006/main" count="852" uniqueCount="222">
  <si>
    <t>Valutazione rischio</t>
  </si>
  <si>
    <t>Trattamento del rischio (Misure per ridurlo/neutralizzarlo)</t>
  </si>
  <si>
    <t>Processo</t>
  </si>
  <si>
    <t xml:space="preserve">Attività </t>
  </si>
  <si>
    <t xml:space="preserve">Rischio eventuale </t>
  </si>
  <si>
    <t xml:space="preserve">Tempi di attuazione </t>
  </si>
  <si>
    <t>Indicatori</t>
  </si>
  <si>
    <t xml:space="preserve">Responsabile dell'attuazione </t>
  </si>
  <si>
    <t>Dipendenti dei settori a rischio da inserire nei programmi formativi</t>
  </si>
  <si>
    <t>Codice Rischio</t>
  </si>
  <si>
    <t>Attività vincolata da: (…) oppure "attività discrezionale"</t>
  </si>
  <si>
    <t>PROBABILITA'</t>
  </si>
  <si>
    <t>IMPATTO</t>
  </si>
  <si>
    <t>DATI, EVIDENZE E MOTIVAZIONE DELLA MISURA APPLICATA</t>
  </si>
  <si>
    <t>molto basso</t>
  </si>
  <si>
    <t>Evento rischioso</t>
  </si>
  <si>
    <t>LIVELLO DI INTERESSE ESTERNO</t>
  </si>
  <si>
    <t xml:space="preserve">GRADO DI DISCREZIONALITA'  NEL PROCESSO DECISIONALE </t>
  </si>
  <si>
    <t>MANIFESTAZIONE DI EVENTI CORRUTTIVI</t>
  </si>
  <si>
    <t>OPACITA' DEL PROCESSO DECISIONALE</t>
  </si>
  <si>
    <t>LIVELLO DI COLLABORAZIONE NELL'AGGIORNAMENTO E MONITORAGGIO DEL PTPCT</t>
  </si>
  <si>
    <t>ESISTENZA DI UN SISTEMA DI TRATTAMENTO DEL RISCHIO E GRADO DI ATTUAZIONE DELLE MISURE</t>
  </si>
  <si>
    <t>GIUDIZIO SINTETICO</t>
  </si>
  <si>
    <t>Sull'amministrazione in termine di: (1) qualità e continuità dell’azione amministrativa</t>
  </si>
  <si>
    <t>Sull'amministrazione in termine di: (2) impatto economico</t>
  </si>
  <si>
    <t>Sull'amministrazione in termine di: (3) conseguenze legali</t>
  </si>
  <si>
    <t>Sull'amministrazione in termine di: (4) reputazione e credibilità istituzionale, etc</t>
  </si>
  <si>
    <t>sugli stakeholders (cittadini, utenti, imprese, mercato, sistema Paese), a seguito del degrado del servizio reso a causa del verificarsi dell’evento di corruzione</t>
  </si>
  <si>
    <t>basso</t>
  </si>
  <si>
    <t>medio</t>
  </si>
  <si>
    <t>Budgeting e variazioni di budget</t>
  </si>
  <si>
    <t>Predisposizione progetto di bilancio da parte del Direttore</t>
  </si>
  <si>
    <t>Non attendibilità del bilancio</t>
  </si>
  <si>
    <t>Manuale chiusura bilancio di esercizio</t>
  </si>
  <si>
    <t>Manuale procedure di budgeting e variazioni di budget</t>
  </si>
  <si>
    <t>Pubblicazione su sito</t>
  </si>
  <si>
    <t>Pubblicazione</t>
  </si>
  <si>
    <t>Direttore</t>
  </si>
  <si>
    <t xml:space="preserve">Predisposizione budget di gestione </t>
  </si>
  <si>
    <t>Non attendibilità budget</t>
  </si>
  <si>
    <t>Approvazione budget Consiglio Direttivo</t>
  </si>
  <si>
    <t>Mancato controllo documentale</t>
  </si>
  <si>
    <t>Firma digitale dei prospetti</t>
  </si>
  <si>
    <t>no</t>
  </si>
  <si>
    <t>Attività vincolata da:L. 31 dicembre 2009, n. 196 - Regolamento interno Firma digitale</t>
  </si>
  <si>
    <t>non ci sono evidenze o dati che raccontano episodi pregressi, tuttavia l'attività ha un margine di discrezionalità da mitigare con msiure da realizzare e proposte.</t>
  </si>
  <si>
    <t>Nessun dato o evidenza rispetto al rischio censito. Misure applicate sufficienti.</t>
  </si>
  <si>
    <t>AREA</t>
  </si>
  <si>
    <t>Area di Rischio di riferimento</t>
  </si>
  <si>
    <t xml:space="preserve">Categoria misura </t>
  </si>
  <si>
    <t>Misure di Prevenzione Specifiche
 e Generali</t>
  </si>
  <si>
    <t>misure di semplificazione dell’organizzazione/di processi/procedimenti</t>
  </si>
  <si>
    <t>misure di trasparenza</t>
  </si>
  <si>
    <t>CONSULENZE ESTERNE</t>
  </si>
  <si>
    <t>Affidamento incarichi di consulenza esterni ex art. 7 comma 6</t>
  </si>
  <si>
    <t>Determinazione dei requisiti specialistici; verifica preventiva dell'esistenza di tali profili all'interno dell'Ente; pubblicazione del bando; esame curriculum; valutazione e scelta del candidato; richiesta nulla-osta alla Corte dei Conti; affidamento e pubblicazione incarico</t>
  </si>
  <si>
    <t>Irregolare attribuzione dell'incarico; individuazione di requisiti "personalizzati"</t>
  </si>
  <si>
    <t>Discrezionale</t>
  </si>
  <si>
    <t>Preventiva pubblicazione on line del bando e pubblicazione successiva del relativo incarico Applicazione delle norme relative alla Trasparenza</t>
  </si>
  <si>
    <t>Immediati</t>
  </si>
  <si>
    <t>controllo avvenuta pubblicazione si/no</t>
  </si>
  <si>
    <t>Consiglio Direttivo / Presidente</t>
  </si>
  <si>
    <t>Valutazione del rischio 
(valore giudizio - vedi note metodologiche all. PTPCT 2021)</t>
  </si>
  <si>
    <t>b1</t>
  </si>
  <si>
    <t>b2</t>
  </si>
  <si>
    <t>b3</t>
  </si>
  <si>
    <t>b4</t>
  </si>
  <si>
    <t>b5</t>
  </si>
  <si>
    <t>c1</t>
  </si>
  <si>
    <t>B.      Gestione delle entrate, delle spese e del patrimonio</t>
  </si>
  <si>
    <t>C.      Incarichi e nomine</t>
  </si>
  <si>
    <t>anno in corso</t>
  </si>
  <si>
    <t>dipendenti AC</t>
  </si>
  <si>
    <t>Fase di mera escuzione di adempimenti</t>
  </si>
  <si>
    <t>AGENTE GENERALE SARA</t>
  </si>
  <si>
    <t>S. definizione compenso per Reponsabile attività intermediazione</t>
  </si>
  <si>
    <t>SARA AGENZIA GENERALE</t>
  </si>
  <si>
    <t>S. definzione contrattuale spazi adibiti a Agenzia Capo</t>
  </si>
  <si>
    <t>s1</t>
  </si>
  <si>
    <t>s2</t>
  </si>
  <si>
    <t>Affidamento incarico a responsabile attività intermediazione</t>
  </si>
  <si>
    <t>definizione ed assegnazione locali ed uffici</t>
  </si>
  <si>
    <t>Onerosità incarico</t>
  </si>
  <si>
    <t>Vantaggio ingiustificato per l'Agente</t>
  </si>
  <si>
    <t>Attività discrezionale</t>
  </si>
  <si>
    <t>Trend storico e confronto di mercato</t>
  </si>
  <si>
    <t>nessuno</t>
  </si>
  <si>
    <t>Ufficio Delegazioni</t>
  </si>
  <si>
    <t>Eccessiva onerosità per l'Ente</t>
  </si>
  <si>
    <t>UTILIZZO VETTURE DI SERVIZIO E RIVERSAMENTO INCASSI</t>
  </si>
  <si>
    <t>D.      Rifornimento carburante e modalità di utilizzo vetture</t>
  </si>
  <si>
    <t>D.      Mancato riversamento incassi</t>
  </si>
  <si>
    <t>Impiego mezzi di servizio</t>
  </si>
  <si>
    <t>d1</t>
  </si>
  <si>
    <t>Irregolare ed indebito vantaggio</t>
  </si>
  <si>
    <t>Attività assegnata con compiti d'ufficio</t>
  </si>
  <si>
    <t>Istruzioni/Regolamenti Interni</t>
  </si>
  <si>
    <t>misure organizzative</t>
  </si>
  <si>
    <t>Report e modulistica di servizio</t>
  </si>
  <si>
    <t>Irregolare utilizzo beni dell'Ente/Peculato d'uso</t>
  </si>
  <si>
    <t>Riversamento Valori dell'Ente</t>
  </si>
  <si>
    <t>d2</t>
  </si>
  <si>
    <t>immediata</t>
  </si>
  <si>
    <t>GOVERNANCE, ANTICORRUZIONE E TRASPARENZA</t>
  </si>
  <si>
    <t>G.    Rapporti con partecipate e trasparenza</t>
  </si>
  <si>
    <t>G.    Delibera esternalizzazione attività</t>
  </si>
  <si>
    <t>G. Adozione PTPCT e nomina RPCT</t>
  </si>
  <si>
    <t xml:space="preserve">Affidamento incarichi </t>
  </si>
  <si>
    <t>Affidamento incarichi esternalizzazioni</t>
  </si>
  <si>
    <t>Determinazione dei requisiti specialistici ed attività da esternalizzare previa verifica inesistenza gestione interna</t>
  </si>
  <si>
    <t>g1</t>
  </si>
  <si>
    <t>g2</t>
  </si>
  <si>
    <t>g3</t>
  </si>
  <si>
    <t>Mancato risptto normativa l. 190/2012</t>
  </si>
  <si>
    <t>Attività vincolata da norme di legge 190/2012</t>
  </si>
  <si>
    <t>Attività vincolata da Regolamento Governance dell'Ente</t>
  </si>
  <si>
    <t>Ricongnizione rispetto normativa</t>
  </si>
  <si>
    <t>Consiglio Direttivo</t>
  </si>
  <si>
    <t>Ufficio Segreteria</t>
  </si>
  <si>
    <t>Attività non coerente con le finalità istituzionali</t>
  </si>
  <si>
    <t>Mancato rispetto normativa in tema trasparenza e anticorruzione</t>
  </si>
  <si>
    <t>GESTIONE DELEGAZIONI</t>
  </si>
  <si>
    <t>GD. Affidamento delegazione e subagenzia</t>
  </si>
  <si>
    <t>GD. Contratto franchisinge  mandato</t>
  </si>
  <si>
    <t>GESTIONE DELEGAZIONI E SUBAGENZIE</t>
  </si>
  <si>
    <t>Individuazione affidatario e inidicazione area esclusiva</t>
  </si>
  <si>
    <t>Predisposizione sistema incentivante e consuntivazione risultato</t>
  </si>
  <si>
    <t>gd1</t>
  </si>
  <si>
    <t>gd2</t>
  </si>
  <si>
    <t>discrezionalità affidamento</t>
  </si>
  <si>
    <t>Trasparenza e confronto tra candidati</t>
  </si>
  <si>
    <t>onerosità per l'Ente e commisurazione a risultati raggiunti</t>
  </si>
  <si>
    <t xml:space="preserve">Allegato economico al contratto </t>
  </si>
  <si>
    <t>immediato</t>
  </si>
  <si>
    <t>RAPPORTI CON I SOCI</t>
  </si>
  <si>
    <t>SO.      Rimborsi Soccorsi Stradali</t>
  </si>
  <si>
    <t>SO.      Gestione reclami</t>
  </si>
  <si>
    <t>SO. Rilascio licenze e tessere</t>
  </si>
  <si>
    <t>Richiesta vantaggi e rimborsi per i Soci</t>
  </si>
  <si>
    <t>so1</t>
  </si>
  <si>
    <t>Irregolare erogazione di rimborsi</t>
  </si>
  <si>
    <t>attività regolamentata e soggetta a controllo da parte di società terze, non richiede ulteriori misure</t>
  </si>
  <si>
    <t>Indebite agevolazioni o scontistica</t>
  </si>
  <si>
    <t>so2</t>
  </si>
  <si>
    <t>Ufficio Sportivo</t>
  </si>
  <si>
    <t>Irregolari esenzioni o scontistica</t>
  </si>
  <si>
    <t>Elusione del reclamo</t>
  </si>
  <si>
    <t>so3</t>
  </si>
  <si>
    <t>gestione inadeguata</t>
  </si>
  <si>
    <t>Errata o omessa segnalazione</t>
  </si>
  <si>
    <t>ATTIVITA' NEGOZIALE</t>
  </si>
  <si>
    <t>N.    Scelta e Gestione Procedura affidamento</t>
  </si>
  <si>
    <t>N. Nomina commissioni, consulenti per processi di affidamento negoziale</t>
  </si>
  <si>
    <t>N.    Gestione Patrimonio dell'Ente</t>
  </si>
  <si>
    <t>Negoziazione con terzi per reperimento beni/servizi</t>
  </si>
  <si>
    <t>Determinazione dei requisiti di partecipazione</t>
  </si>
  <si>
    <t>Archivizione e conservazione beni</t>
  </si>
  <si>
    <t>Criteri di scelta membri commissioni di aggiudicazione</t>
  </si>
  <si>
    <t>an1</t>
  </si>
  <si>
    <t>an2</t>
  </si>
  <si>
    <t>an3</t>
  </si>
  <si>
    <t>Incoerenza scelte strategiche</t>
  </si>
  <si>
    <t>Sperequazione tra fornitori</t>
  </si>
  <si>
    <t>Attività vincolata da D.lgs 50/2016 e Regolamenti interni</t>
  </si>
  <si>
    <t>controllo utilizzo procedure procurement e rispetto normativa</t>
  </si>
  <si>
    <t>Staff di direzione</t>
  </si>
  <si>
    <t>Eccessiva onerosità per l'Ente/Indebiti vantaggi per i terzi</t>
  </si>
  <si>
    <t>Sottrazione di beni/malversazioni</t>
  </si>
  <si>
    <t>GESTIONE PERSONALE</t>
  </si>
  <si>
    <t>P. Selezioni e concorsi</t>
  </si>
  <si>
    <t>P. Gestione retribuzioni e adempimenti fiscali</t>
  </si>
  <si>
    <t>SEGRETERIA</t>
  </si>
  <si>
    <t>GESTIONE TRATTAMENTO PERSONALE</t>
  </si>
  <si>
    <t>Procedimenti di asunzione o di progressione interna</t>
  </si>
  <si>
    <t>p1</t>
  </si>
  <si>
    <t>p2</t>
  </si>
  <si>
    <t>disparità criteri di ammissione e di valutazione</t>
  </si>
  <si>
    <t>Procedimenti di liquidazione competenze e gestione permessi/agevolazioni</t>
  </si>
  <si>
    <t>Attività vincolata da D. Lgs. 165/2001 e Regolamento assunzioni</t>
  </si>
  <si>
    <t>Attività vincolata da D. lgs. 165/2001 e CCNL e CCI</t>
  </si>
  <si>
    <t>Rispetto CCNL e CCI</t>
  </si>
  <si>
    <t>rispetto normativa 165/2001 e CCNL e CCI</t>
  </si>
  <si>
    <t>SE.     Protocollo</t>
  </si>
  <si>
    <t>SE. Tenuta registri</t>
  </si>
  <si>
    <t>SE.      Pianificazione attività</t>
  </si>
  <si>
    <t>Protocollazione ed archiviazione</t>
  </si>
  <si>
    <t>Archiviazione</t>
  </si>
  <si>
    <t>Redazione documenti programmatici</t>
  </si>
  <si>
    <t>se1</t>
  </si>
  <si>
    <t>se2</t>
  </si>
  <si>
    <t>se3</t>
  </si>
  <si>
    <t>Smarrimento/occultamento documentazione</t>
  </si>
  <si>
    <t>Attività assegnata con compiti d'ufficio - utilizzo software specifici</t>
  </si>
  <si>
    <t>Segreteria</t>
  </si>
  <si>
    <t>attività regolamentata e soggetta a controllo da parte del Direttore</t>
  </si>
  <si>
    <t>Errata o omessa pianificazione</t>
  </si>
  <si>
    <t>mancato rispetto tempistica pianificazione</t>
  </si>
  <si>
    <t>RINNOVO ORGANI</t>
  </si>
  <si>
    <t>RO.    Operazioni elettorali</t>
  </si>
  <si>
    <t>RO.    Presentazione liste e gestione processo ammissione/eslusione</t>
  </si>
  <si>
    <t>Rinnovo organi</t>
  </si>
  <si>
    <t>Individuazione requisiti di ammissibilità candidatura e presentazione liste</t>
  </si>
  <si>
    <t>Ammissione liste e candidati</t>
  </si>
  <si>
    <t>ro1</t>
  </si>
  <si>
    <t>ro2</t>
  </si>
  <si>
    <t>ammisione/esclusione errata</t>
  </si>
  <si>
    <t>Attività vincolata da Statuto e Regolamenti interni</t>
  </si>
  <si>
    <t>controllo utilizzo procedure interne e rispetto normativa</t>
  </si>
  <si>
    <t>Sperequazione tra candidati</t>
  </si>
  <si>
    <t>BUDGETING E CICLO ECONOMICO</t>
  </si>
  <si>
    <t>Attività vincolata da:L. 31 dicembre 2009, n. 196, Regolamenti interni e procedure software</t>
  </si>
  <si>
    <t>Adozione ex Regolamento contabilità e manuali procedure contabili</t>
  </si>
  <si>
    <t>Ciclo Economico</t>
  </si>
  <si>
    <t>Equilibri di bilancio</t>
  </si>
  <si>
    <t>Pubblicazione su sito/utilizzo software gestionale dedeicato</t>
  </si>
  <si>
    <t>Direttore/CD</t>
  </si>
  <si>
    <t>non ci sono evidenze o dati di episodi pregressi, tuttavia l'attività ha un margine di discrezionalità da mitigare con misure da realizzare e proposte.</t>
  </si>
  <si>
    <t>Fase del processo delicata e quindi sottoposta a specifica verifica da parte del Direttore</t>
  </si>
  <si>
    <t>errore materialie nella fase di contabilizzazione</t>
  </si>
  <si>
    <t>Pubblicazione sul sito</t>
  </si>
  <si>
    <t>Mancato rispetto normativa l. 190/2012</t>
  </si>
  <si>
    <t>Modalità uso dotazioni dell'Ente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</si>
</sst>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justify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textRotation="90"/>
    </xf>
    <xf numFmtId="0" fontId="2" fillId="0" borderId="0" xfId="0" applyFont="1"/>
    <xf numFmtId="0" fontId="2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colors>
    <mruColors>
      <color rgb="FF0000CC"/>
      <color rgb="FF800000"/>
      <color rgb="FF663300"/>
      <color rgb="FF953735"/>
      <color rgb="FF6600FF"/>
      <color rgb="FF008000"/>
      <color rgb="FF99FF66"/>
      <color rgb="FFFFCC66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133C8-B8F3-431C-B713-9C3AAFF23023}">
  <sheetPr>
    <pageSetUpPr fitToPage="1"/>
  </sheetPr>
  <dimension ref="A1:AX12"/>
  <sheetViews>
    <sheetView topLeftCell="A5" zoomScale="80" zoomScaleNormal="80" workbookViewId="0">
      <selection activeCell="C8" sqref="C8:C9"/>
    </sheetView>
  </sheetViews>
  <sheetFormatPr defaultColWidth="9.140625" defaultRowHeight="12" x14ac:dyDescent="0.2"/>
  <cols>
    <col min="1" max="2" width="10.42578125" style="15" customWidth="1"/>
    <col min="3" max="3" width="9.42578125" style="14" customWidth="1"/>
    <col min="4" max="4" width="13.85546875" style="14" customWidth="1"/>
    <col min="5" max="5" width="9.85546875" style="14" customWidth="1"/>
    <col min="6" max="6" width="11.42578125" style="14" customWidth="1"/>
    <col min="7" max="7" width="11.140625" style="16" customWidth="1"/>
    <col min="8" max="8" width="11.85546875" style="14" customWidth="1"/>
    <col min="9" max="10" width="12.42578125" style="14" customWidth="1"/>
    <col min="11" max="11" width="10.5703125" style="14" customWidth="1"/>
    <col min="12" max="12" width="9.5703125" style="14" customWidth="1"/>
    <col min="13" max="13" width="11" style="14" customWidth="1"/>
    <col min="14" max="14" width="12.140625" style="14" customWidth="1"/>
    <col min="15" max="15" width="10.42578125" style="14" customWidth="1"/>
    <col min="16" max="21" width="9.140625" style="14"/>
    <col min="22" max="22" width="12.85546875" style="14" customWidth="1"/>
    <col min="23" max="27" width="9.140625" style="14"/>
    <col min="28" max="28" width="11.85546875" style="14" customWidth="1"/>
    <col min="29" max="29" width="36.5703125" style="14" customWidth="1"/>
    <col min="30" max="16384" width="9.140625" style="14"/>
  </cols>
  <sheetData>
    <row r="1" spans="1:50" s="2" customFormat="1" ht="82.5" customHeight="1" x14ac:dyDescent="0.25">
      <c r="A1" s="22"/>
      <c r="B1" s="23"/>
      <c r="C1" s="23"/>
      <c r="D1" s="24"/>
      <c r="E1" s="25" t="s">
        <v>0</v>
      </c>
      <c r="F1" s="26"/>
      <c r="G1" s="26"/>
      <c r="H1" s="27"/>
      <c r="I1" s="22" t="s">
        <v>1</v>
      </c>
      <c r="J1" s="23"/>
      <c r="K1" s="23"/>
      <c r="L1" s="23"/>
      <c r="M1" s="23"/>
      <c r="N1" s="24"/>
      <c r="O1" s="28" t="s">
        <v>11</v>
      </c>
      <c r="P1" s="29"/>
      <c r="Q1" s="29"/>
      <c r="R1" s="29"/>
      <c r="S1" s="29"/>
      <c r="T1" s="29"/>
      <c r="U1" s="29"/>
      <c r="V1" s="30"/>
      <c r="W1" s="31" t="s">
        <v>12</v>
      </c>
      <c r="X1" s="32"/>
      <c r="Y1" s="32"/>
      <c r="Z1" s="32"/>
      <c r="AA1" s="32"/>
      <c r="AB1" s="33"/>
      <c r="AC1" s="20" t="s">
        <v>13</v>
      </c>
      <c r="AD1" s="1"/>
      <c r="AX1" s="3" t="s">
        <v>14</v>
      </c>
    </row>
    <row r="2" spans="1:50" s="2" customFormat="1" ht="218.25" customHeight="1" x14ac:dyDescent="0.25">
      <c r="A2" s="4" t="s">
        <v>47</v>
      </c>
      <c r="B2" s="4" t="s">
        <v>48</v>
      </c>
      <c r="C2" s="4" t="s">
        <v>2</v>
      </c>
      <c r="D2" s="4" t="s">
        <v>3</v>
      </c>
      <c r="E2" s="4" t="s">
        <v>9</v>
      </c>
      <c r="F2" s="4" t="s">
        <v>4</v>
      </c>
      <c r="G2" s="4" t="s">
        <v>62</v>
      </c>
      <c r="H2" s="4" t="s">
        <v>10</v>
      </c>
      <c r="I2" s="4" t="s">
        <v>50</v>
      </c>
      <c r="J2" s="4" t="s">
        <v>49</v>
      </c>
      <c r="K2" s="4" t="s">
        <v>5</v>
      </c>
      <c r="L2" s="4" t="s">
        <v>6</v>
      </c>
      <c r="M2" s="4" t="s">
        <v>7</v>
      </c>
      <c r="N2" s="4" t="s">
        <v>8</v>
      </c>
      <c r="O2" s="5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7" t="s">
        <v>22</v>
      </c>
      <c r="AC2" s="21"/>
      <c r="AX2" s="3" t="s">
        <v>28</v>
      </c>
    </row>
    <row r="3" spans="1:50" ht="139.5" customHeight="1" x14ac:dyDescent="0.2">
      <c r="A3" s="34" t="s">
        <v>168</v>
      </c>
      <c r="B3" s="8" t="s">
        <v>169</v>
      </c>
      <c r="C3" s="35" t="s">
        <v>172</v>
      </c>
      <c r="D3" s="9" t="s">
        <v>173</v>
      </c>
      <c r="E3" s="9" t="s">
        <v>174</v>
      </c>
      <c r="F3" s="9" t="s">
        <v>176</v>
      </c>
      <c r="G3" s="10" t="str">
        <f t="shared" ref="G3:G9" si="0">IF(AND(AH3&gt;=2.5,AO3&gt;=2.5),"alto",IF(OR(AND(AH3&gt;=2.5,AO3&gt;=1.5,AO3&lt;2.5),AND(AH3&gt;=1.5,AH3&lt;2.5,AO3&gt;=2.5)),"medio",IF(OR(AND(AH3&lt;1.5,AO3&lt;2.5),AND(AH3&lt;2.5,AH3&gt;=1.5,AO3&lt;1.5)),"molto basso","basso")))</f>
        <v>basso</v>
      </c>
      <c r="H3" s="11" t="s">
        <v>178</v>
      </c>
      <c r="I3" s="9" t="s">
        <v>130</v>
      </c>
      <c r="J3" s="4" t="s">
        <v>52</v>
      </c>
      <c r="K3" s="9" t="s">
        <v>133</v>
      </c>
      <c r="L3" s="9" t="s">
        <v>181</v>
      </c>
      <c r="M3" s="9" t="s">
        <v>37</v>
      </c>
      <c r="N3" s="9" t="s">
        <v>165</v>
      </c>
      <c r="O3" s="9" t="s">
        <v>88</v>
      </c>
      <c r="P3" s="9" t="s">
        <v>29</v>
      </c>
      <c r="Q3" s="9" t="s">
        <v>28</v>
      </c>
      <c r="R3" s="9" t="s">
        <v>14</v>
      </c>
      <c r="S3" s="9" t="s">
        <v>28</v>
      </c>
      <c r="T3" s="9" t="s">
        <v>28</v>
      </c>
      <c r="U3" s="9" t="s">
        <v>14</v>
      </c>
      <c r="V3" s="12" t="str">
        <f t="shared" ref="V3:V9" si="1">IF(AH3&lt;1.5,"molto basso",IF(AH3&lt;2.5,"basso",IF(AH3&lt;3.5,"medio",IF(AH3&lt;4.5,"alto","ERRORE VALORE"))))</f>
        <v>basso</v>
      </c>
      <c r="W3" s="9" t="s">
        <v>28</v>
      </c>
      <c r="X3" s="9" t="s">
        <v>28</v>
      </c>
      <c r="Y3" s="9" t="s">
        <v>29</v>
      </c>
      <c r="Z3" s="9" t="s">
        <v>29</v>
      </c>
      <c r="AA3" s="9" t="s">
        <v>28</v>
      </c>
      <c r="AB3" s="13" t="str">
        <f t="shared" ref="AB3:AB9" si="2">IF(AO3&lt;1.5,"molto basso",IF(AO3&lt;2.5,"basso",IF(AO3&lt;3.5,"medio",IF(AO3&lt;4.5,"alto","ERRORE VALORE"))))</f>
        <v>basso</v>
      </c>
      <c r="AC3" s="9" t="s">
        <v>216</v>
      </c>
      <c r="AH3" s="3">
        <f>SUM(AI3:AN3)/6</f>
        <v>1.8333333333333333</v>
      </c>
      <c r="AI3" s="3">
        <f t="shared" ref="AI3:AN5" si="3">MATCH(P3,$AX$1:$AX$4,0)</f>
        <v>3</v>
      </c>
      <c r="AJ3" s="3">
        <f t="shared" si="3"/>
        <v>2</v>
      </c>
      <c r="AK3" s="3">
        <f t="shared" si="3"/>
        <v>1</v>
      </c>
      <c r="AL3" s="3">
        <f t="shared" si="3"/>
        <v>2</v>
      </c>
      <c r="AM3" s="3">
        <f t="shared" si="3"/>
        <v>2</v>
      </c>
      <c r="AN3" s="3">
        <f t="shared" si="3"/>
        <v>1</v>
      </c>
      <c r="AO3" s="3">
        <f>SUM(AP3:AT3)/5</f>
        <v>2.4</v>
      </c>
      <c r="AP3" s="3">
        <f t="shared" ref="AP3:AT5" si="4">MATCH(W3,$AX$1:$AX$4,0)</f>
        <v>2</v>
      </c>
      <c r="AQ3" s="3">
        <f t="shared" si="4"/>
        <v>2</v>
      </c>
      <c r="AR3" s="3">
        <f t="shared" si="4"/>
        <v>3</v>
      </c>
      <c r="AS3" s="3">
        <f t="shared" si="4"/>
        <v>3</v>
      </c>
      <c r="AT3" s="3">
        <f t="shared" si="4"/>
        <v>2</v>
      </c>
      <c r="AU3" s="3"/>
      <c r="AV3" s="3"/>
      <c r="AW3" s="3"/>
      <c r="AX3" s="3" t="s">
        <v>29</v>
      </c>
    </row>
    <row r="4" spans="1:50" ht="139.5" customHeight="1" x14ac:dyDescent="0.2">
      <c r="A4" s="34"/>
      <c r="B4" s="8" t="s">
        <v>170</v>
      </c>
      <c r="C4" s="36"/>
      <c r="D4" s="9" t="s">
        <v>177</v>
      </c>
      <c r="E4" s="9" t="s">
        <v>175</v>
      </c>
      <c r="F4" s="9" t="s">
        <v>176</v>
      </c>
      <c r="G4" s="10" t="str">
        <f t="shared" si="0"/>
        <v>basso</v>
      </c>
      <c r="H4" s="11" t="s">
        <v>179</v>
      </c>
      <c r="I4" s="9" t="s">
        <v>180</v>
      </c>
      <c r="J4" s="4" t="s">
        <v>52</v>
      </c>
      <c r="K4" s="9" t="s">
        <v>133</v>
      </c>
      <c r="L4" s="9" t="s">
        <v>181</v>
      </c>
      <c r="M4" s="9" t="s">
        <v>37</v>
      </c>
      <c r="N4" s="9" t="s">
        <v>165</v>
      </c>
      <c r="O4" s="9" t="s">
        <v>88</v>
      </c>
      <c r="P4" s="9" t="s">
        <v>14</v>
      </c>
      <c r="Q4" s="9" t="s">
        <v>29</v>
      </c>
      <c r="R4" s="9" t="s">
        <v>14</v>
      </c>
      <c r="S4" s="9" t="s">
        <v>28</v>
      </c>
      <c r="T4" s="9" t="s">
        <v>28</v>
      </c>
      <c r="U4" s="9" t="s">
        <v>14</v>
      </c>
      <c r="V4" s="12" t="str">
        <f t="shared" si="1"/>
        <v>basso</v>
      </c>
      <c r="W4" s="9" t="s">
        <v>28</v>
      </c>
      <c r="X4" s="9" t="s">
        <v>28</v>
      </c>
      <c r="Y4" s="9" t="s">
        <v>28</v>
      </c>
      <c r="Z4" s="9" t="s">
        <v>28</v>
      </c>
      <c r="AA4" s="9" t="s">
        <v>14</v>
      </c>
      <c r="AB4" s="13" t="str">
        <f t="shared" si="2"/>
        <v>basso</v>
      </c>
      <c r="AC4" s="9" t="s">
        <v>216</v>
      </c>
      <c r="AH4" s="3">
        <f t="shared" ref="AH4:AH5" si="5">SUM(AI4:AN4)/6</f>
        <v>1.6666666666666667</v>
      </c>
      <c r="AI4" s="3">
        <f t="shared" si="3"/>
        <v>1</v>
      </c>
      <c r="AJ4" s="3">
        <f t="shared" si="3"/>
        <v>3</v>
      </c>
      <c r="AK4" s="3">
        <f t="shared" si="3"/>
        <v>1</v>
      </c>
      <c r="AL4" s="3">
        <f t="shared" si="3"/>
        <v>2</v>
      </c>
      <c r="AM4" s="3">
        <f t="shared" si="3"/>
        <v>2</v>
      </c>
      <c r="AN4" s="3">
        <f t="shared" si="3"/>
        <v>1</v>
      </c>
      <c r="AO4" s="3">
        <f t="shared" ref="AO4:AO9" si="6">SUM(AP4:AT4)/5</f>
        <v>1.8</v>
      </c>
      <c r="AP4" s="3">
        <f t="shared" si="4"/>
        <v>2</v>
      </c>
      <c r="AQ4" s="3">
        <f t="shared" si="4"/>
        <v>2</v>
      </c>
      <c r="AR4" s="3">
        <f t="shared" si="4"/>
        <v>2</v>
      </c>
      <c r="AS4" s="3">
        <f t="shared" si="4"/>
        <v>2</v>
      </c>
      <c r="AT4" s="3">
        <f t="shared" si="4"/>
        <v>1</v>
      </c>
      <c r="AU4" s="3"/>
      <c r="AV4" s="3"/>
      <c r="AW4" s="3"/>
      <c r="AX4" s="3" t="s">
        <v>29</v>
      </c>
    </row>
    <row r="5" spans="1:50" ht="134.25" customHeight="1" x14ac:dyDescent="0.2">
      <c r="A5" s="34" t="s">
        <v>171</v>
      </c>
      <c r="B5" s="8" t="s">
        <v>182</v>
      </c>
      <c r="C5" s="35" t="s">
        <v>221</v>
      </c>
      <c r="D5" s="9" t="s">
        <v>185</v>
      </c>
      <c r="E5" s="9" t="s">
        <v>188</v>
      </c>
      <c r="F5" s="9" t="s">
        <v>191</v>
      </c>
      <c r="G5" s="10" t="str">
        <f t="shared" si="0"/>
        <v>basso</v>
      </c>
      <c r="H5" s="11" t="s">
        <v>95</v>
      </c>
      <c r="I5" s="11" t="s">
        <v>192</v>
      </c>
      <c r="J5" s="4" t="s">
        <v>97</v>
      </c>
      <c r="K5" s="9" t="s">
        <v>102</v>
      </c>
      <c r="L5" s="9" t="s">
        <v>98</v>
      </c>
      <c r="M5" s="9" t="s">
        <v>37</v>
      </c>
      <c r="N5" s="9" t="s">
        <v>193</v>
      </c>
      <c r="O5" s="11" t="s">
        <v>192</v>
      </c>
      <c r="P5" s="9" t="s">
        <v>14</v>
      </c>
      <c r="Q5" s="9" t="s">
        <v>28</v>
      </c>
      <c r="R5" s="9" t="s">
        <v>28</v>
      </c>
      <c r="S5" s="9" t="s">
        <v>28</v>
      </c>
      <c r="T5" s="9" t="s">
        <v>28</v>
      </c>
      <c r="U5" s="9" t="s">
        <v>28</v>
      </c>
      <c r="V5" s="12" t="str">
        <f t="shared" si="1"/>
        <v>basso</v>
      </c>
      <c r="W5" s="9" t="s">
        <v>29</v>
      </c>
      <c r="X5" s="9" t="s">
        <v>28</v>
      </c>
      <c r="Y5" s="9" t="s">
        <v>29</v>
      </c>
      <c r="Z5" s="9" t="s">
        <v>28</v>
      </c>
      <c r="AA5" s="9" t="s">
        <v>28</v>
      </c>
      <c r="AB5" s="13" t="str">
        <f t="shared" si="2"/>
        <v>basso</v>
      </c>
      <c r="AC5" s="9" t="s">
        <v>194</v>
      </c>
      <c r="AH5" s="3">
        <f t="shared" si="5"/>
        <v>1.8333333333333333</v>
      </c>
      <c r="AI5" s="3">
        <f t="shared" si="3"/>
        <v>1</v>
      </c>
      <c r="AJ5" s="3">
        <f t="shared" si="3"/>
        <v>2</v>
      </c>
      <c r="AK5" s="3">
        <f t="shared" si="3"/>
        <v>2</v>
      </c>
      <c r="AL5" s="3">
        <f t="shared" si="3"/>
        <v>2</v>
      </c>
      <c r="AM5" s="3">
        <f t="shared" si="3"/>
        <v>2</v>
      </c>
      <c r="AN5" s="3">
        <f t="shared" si="3"/>
        <v>2</v>
      </c>
      <c r="AO5" s="3">
        <f t="shared" si="6"/>
        <v>2.4</v>
      </c>
      <c r="AP5" s="3">
        <f t="shared" si="4"/>
        <v>3</v>
      </c>
      <c r="AQ5" s="3">
        <f t="shared" si="4"/>
        <v>2</v>
      </c>
      <c r="AR5" s="3">
        <f t="shared" si="4"/>
        <v>3</v>
      </c>
      <c r="AS5" s="3">
        <f t="shared" si="4"/>
        <v>2</v>
      </c>
      <c r="AT5" s="3">
        <f t="shared" si="4"/>
        <v>2</v>
      </c>
      <c r="AU5" s="3"/>
      <c r="AV5" s="3"/>
      <c r="AW5" s="3"/>
      <c r="AX5" s="3" t="s">
        <v>29</v>
      </c>
    </row>
    <row r="6" spans="1:50" ht="134.25" customHeight="1" x14ac:dyDescent="0.2">
      <c r="A6" s="34"/>
      <c r="B6" s="8" t="s">
        <v>183</v>
      </c>
      <c r="C6" s="36"/>
      <c r="D6" s="9" t="s">
        <v>186</v>
      </c>
      <c r="E6" s="9" t="s">
        <v>189</v>
      </c>
      <c r="F6" s="9" t="s">
        <v>191</v>
      </c>
      <c r="G6" s="10" t="str">
        <f t="shared" si="0"/>
        <v>molto basso</v>
      </c>
      <c r="H6" s="11" t="s">
        <v>95</v>
      </c>
      <c r="I6" s="11" t="s">
        <v>192</v>
      </c>
      <c r="J6" s="4" t="s">
        <v>97</v>
      </c>
      <c r="K6" s="9" t="s">
        <v>102</v>
      </c>
      <c r="L6" s="9" t="s">
        <v>98</v>
      </c>
      <c r="M6" s="9" t="s">
        <v>37</v>
      </c>
      <c r="N6" s="9" t="s">
        <v>193</v>
      </c>
      <c r="O6" s="11" t="s">
        <v>192</v>
      </c>
      <c r="P6" s="9" t="s">
        <v>14</v>
      </c>
      <c r="Q6" s="9" t="s">
        <v>28</v>
      </c>
      <c r="R6" s="9" t="s">
        <v>28</v>
      </c>
      <c r="S6" s="9" t="s">
        <v>28</v>
      </c>
      <c r="T6" s="9" t="s">
        <v>14</v>
      </c>
      <c r="U6" s="9" t="s">
        <v>14</v>
      </c>
      <c r="V6" s="12" t="str">
        <f t="shared" si="1"/>
        <v>molto basso</v>
      </c>
      <c r="W6" s="9" t="s">
        <v>29</v>
      </c>
      <c r="X6" s="9" t="s">
        <v>14</v>
      </c>
      <c r="Y6" s="9" t="s">
        <v>28</v>
      </c>
      <c r="Z6" s="9" t="s">
        <v>14</v>
      </c>
      <c r="AA6" s="9" t="s">
        <v>14</v>
      </c>
      <c r="AB6" s="13" t="str">
        <f t="shared" si="2"/>
        <v>molto basso</v>
      </c>
      <c r="AC6" s="9" t="s">
        <v>194</v>
      </c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50" ht="106.5" customHeight="1" x14ac:dyDescent="0.2">
      <c r="A7" s="34"/>
      <c r="B7" s="8" t="s">
        <v>184</v>
      </c>
      <c r="C7" s="37"/>
      <c r="D7" s="9" t="s">
        <v>187</v>
      </c>
      <c r="E7" s="9" t="s">
        <v>190</v>
      </c>
      <c r="F7" s="9" t="s">
        <v>196</v>
      </c>
      <c r="G7" s="10" t="str">
        <f t="shared" si="0"/>
        <v>basso</v>
      </c>
      <c r="H7" s="11" t="s">
        <v>95</v>
      </c>
      <c r="I7" s="9" t="s">
        <v>96</v>
      </c>
      <c r="J7" s="4" t="s">
        <v>97</v>
      </c>
      <c r="K7" s="9" t="s">
        <v>102</v>
      </c>
      <c r="L7" s="9" t="s">
        <v>98</v>
      </c>
      <c r="M7" s="9" t="s">
        <v>37</v>
      </c>
      <c r="N7" s="9" t="s">
        <v>193</v>
      </c>
      <c r="O7" s="9" t="s">
        <v>195</v>
      </c>
      <c r="P7" s="9" t="s">
        <v>28</v>
      </c>
      <c r="Q7" s="9" t="s">
        <v>28</v>
      </c>
      <c r="R7" s="9" t="s">
        <v>14</v>
      </c>
      <c r="S7" s="9" t="s">
        <v>28</v>
      </c>
      <c r="T7" s="9" t="s">
        <v>28</v>
      </c>
      <c r="U7" s="9" t="s">
        <v>28</v>
      </c>
      <c r="V7" s="12" t="str">
        <f t="shared" si="1"/>
        <v>basso</v>
      </c>
      <c r="W7" s="9" t="s">
        <v>14</v>
      </c>
      <c r="X7" s="9" t="s">
        <v>14</v>
      </c>
      <c r="Y7" s="9" t="s">
        <v>28</v>
      </c>
      <c r="Z7" s="9" t="s">
        <v>28</v>
      </c>
      <c r="AA7" s="9" t="s">
        <v>28</v>
      </c>
      <c r="AB7" s="13" t="str">
        <f t="shared" si="2"/>
        <v>basso</v>
      </c>
      <c r="AC7" s="9" t="s">
        <v>194</v>
      </c>
      <c r="AH7" s="3">
        <f t="shared" ref="AH7:AH9" si="7">SUM(AI7:AN7)/6</f>
        <v>1.8333333333333333</v>
      </c>
      <c r="AI7" s="3">
        <f t="shared" ref="AI7:AN9" si="8">MATCH(P7,$AX$1:$AX$4,0)</f>
        <v>2</v>
      </c>
      <c r="AJ7" s="3">
        <f t="shared" si="8"/>
        <v>2</v>
      </c>
      <c r="AK7" s="3">
        <f t="shared" si="8"/>
        <v>1</v>
      </c>
      <c r="AL7" s="3">
        <f t="shared" si="8"/>
        <v>2</v>
      </c>
      <c r="AM7" s="3">
        <f t="shared" si="8"/>
        <v>2</v>
      </c>
      <c r="AN7" s="3">
        <f t="shared" si="8"/>
        <v>2</v>
      </c>
      <c r="AO7" s="3">
        <f t="shared" si="6"/>
        <v>1.6</v>
      </c>
      <c r="AP7" s="3">
        <f t="shared" ref="AP7:AT9" si="9">MATCH(W7,$AX$1:$AX$4,0)</f>
        <v>1</v>
      </c>
      <c r="AQ7" s="3">
        <f t="shared" si="9"/>
        <v>1</v>
      </c>
      <c r="AR7" s="3">
        <f t="shared" si="9"/>
        <v>2</v>
      </c>
      <c r="AS7" s="3">
        <f t="shared" si="9"/>
        <v>2</v>
      </c>
      <c r="AT7" s="3">
        <f t="shared" si="9"/>
        <v>2</v>
      </c>
      <c r="AU7" s="3"/>
      <c r="AV7" s="3"/>
      <c r="AW7" s="3"/>
      <c r="AX7" s="3" t="s">
        <v>29</v>
      </c>
    </row>
    <row r="8" spans="1:50" ht="165.6" customHeight="1" x14ac:dyDescent="0.2">
      <c r="A8" s="34" t="s">
        <v>197</v>
      </c>
      <c r="B8" s="18" t="s">
        <v>198</v>
      </c>
      <c r="C8" s="35" t="s">
        <v>200</v>
      </c>
      <c r="D8" s="9" t="s">
        <v>201</v>
      </c>
      <c r="E8" s="9" t="s">
        <v>203</v>
      </c>
      <c r="F8" s="9" t="s">
        <v>205</v>
      </c>
      <c r="G8" s="10" t="str">
        <f t="shared" si="0"/>
        <v>basso</v>
      </c>
      <c r="H8" s="11" t="s">
        <v>206</v>
      </c>
      <c r="I8" s="9" t="s">
        <v>116</v>
      </c>
      <c r="J8" s="4" t="s">
        <v>52</v>
      </c>
      <c r="K8" s="9" t="s">
        <v>59</v>
      </c>
      <c r="L8" s="9" t="s">
        <v>207</v>
      </c>
      <c r="M8" s="9" t="s">
        <v>37</v>
      </c>
      <c r="N8" s="9" t="s">
        <v>193</v>
      </c>
      <c r="O8" s="9" t="s">
        <v>208</v>
      </c>
      <c r="P8" s="9" t="s">
        <v>29</v>
      </c>
      <c r="Q8" s="9" t="s">
        <v>14</v>
      </c>
      <c r="R8" s="9" t="s">
        <v>28</v>
      </c>
      <c r="S8" s="9" t="s">
        <v>14</v>
      </c>
      <c r="T8" s="9" t="s">
        <v>28</v>
      </c>
      <c r="U8" s="9" t="s">
        <v>29</v>
      </c>
      <c r="V8" s="12" t="str">
        <f t="shared" si="1"/>
        <v>basso</v>
      </c>
      <c r="W8" s="9" t="s">
        <v>29</v>
      </c>
      <c r="X8" s="9" t="s">
        <v>28</v>
      </c>
      <c r="Y8" s="9" t="s">
        <v>28</v>
      </c>
      <c r="Z8" s="9" t="s">
        <v>28</v>
      </c>
      <c r="AA8" s="9" t="s">
        <v>28</v>
      </c>
      <c r="AB8" s="13" t="str">
        <f t="shared" si="2"/>
        <v>basso</v>
      </c>
      <c r="AC8" s="9" t="s">
        <v>194</v>
      </c>
      <c r="AH8" s="3">
        <f t="shared" si="7"/>
        <v>2</v>
      </c>
      <c r="AI8" s="3">
        <f t="shared" si="8"/>
        <v>3</v>
      </c>
      <c r="AJ8" s="3">
        <f t="shared" si="8"/>
        <v>1</v>
      </c>
      <c r="AK8" s="3">
        <f t="shared" si="8"/>
        <v>2</v>
      </c>
      <c r="AL8" s="3">
        <f t="shared" si="8"/>
        <v>1</v>
      </c>
      <c r="AM8" s="3">
        <f t="shared" si="8"/>
        <v>2</v>
      </c>
      <c r="AN8" s="3">
        <f t="shared" si="8"/>
        <v>3</v>
      </c>
      <c r="AO8" s="3">
        <f t="shared" si="6"/>
        <v>2.2000000000000002</v>
      </c>
      <c r="AP8" s="3">
        <f t="shared" si="9"/>
        <v>3</v>
      </c>
      <c r="AQ8" s="3">
        <f t="shared" si="9"/>
        <v>2</v>
      </c>
      <c r="AR8" s="3">
        <f t="shared" si="9"/>
        <v>2</v>
      </c>
      <c r="AS8" s="3">
        <f t="shared" si="9"/>
        <v>2</v>
      </c>
      <c r="AT8" s="3">
        <f t="shared" si="9"/>
        <v>2</v>
      </c>
      <c r="AU8" s="3"/>
      <c r="AV8" s="3"/>
    </row>
    <row r="9" spans="1:50" ht="165.6" customHeight="1" x14ac:dyDescent="0.2">
      <c r="A9" s="34"/>
      <c r="B9" s="18" t="s">
        <v>199</v>
      </c>
      <c r="C9" s="36"/>
      <c r="D9" s="9" t="s">
        <v>202</v>
      </c>
      <c r="E9" s="9" t="s">
        <v>204</v>
      </c>
      <c r="F9" s="9" t="s">
        <v>167</v>
      </c>
      <c r="G9" s="10" t="str">
        <f t="shared" si="0"/>
        <v>basso</v>
      </c>
      <c r="H9" s="11" t="s">
        <v>206</v>
      </c>
      <c r="I9" s="9" t="s">
        <v>116</v>
      </c>
      <c r="J9" s="4" t="s">
        <v>52</v>
      </c>
      <c r="K9" s="9" t="s">
        <v>59</v>
      </c>
      <c r="L9" s="9" t="s">
        <v>207</v>
      </c>
      <c r="M9" s="9" t="s">
        <v>37</v>
      </c>
      <c r="N9" s="9" t="s">
        <v>193</v>
      </c>
      <c r="O9" s="9" t="s">
        <v>208</v>
      </c>
      <c r="P9" s="9" t="s">
        <v>29</v>
      </c>
      <c r="Q9" s="9" t="s">
        <v>14</v>
      </c>
      <c r="R9" s="9" t="s">
        <v>28</v>
      </c>
      <c r="S9" s="9" t="s">
        <v>14</v>
      </c>
      <c r="T9" s="9" t="s">
        <v>28</v>
      </c>
      <c r="U9" s="9" t="s">
        <v>28</v>
      </c>
      <c r="V9" s="12" t="str">
        <f t="shared" si="1"/>
        <v>basso</v>
      </c>
      <c r="W9" s="9" t="s">
        <v>29</v>
      </c>
      <c r="X9" s="9" t="s">
        <v>28</v>
      </c>
      <c r="Y9" s="9" t="s">
        <v>28</v>
      </c>
      <c r="Z9" s="9" t="s">
        <v>28</v>
      </c>
      <c r="AA9" s="9" t="s">
        <v>28</v>
      </c>
      <c r="AB9" s="13" t="str">
        <f t="shared" si="2"/>
        <v>basso</v>
      </c>
      <c r="AC9" s="9" t="s">
        <v>194</v>
      </c>
      <c r="AH9" s="3">
        <f t="shared" si="7"/>
        <v>1.8333333333333333</v>
      </c>
      <c r="AI9" s="3">
        <f t="shared" si="8"/>
        <v>3</v>
      </c>
      <c r="AJ9" s="3">
        <f t="shared" si="8"/>
        <v>1</v>
      </c>
      <c r="AK9" s="3">
        <f t="shared" si="8"/>
        <v>2</v>
      </c>
      <c r="AL9" s="3">
        <f t="shared" si="8"/>
        <v>1</v>
      </c>
      <c r="AM9" s="3">
        <f t="shared" si="8"/>
        <v>2</v>
      </c>
      <c r="AN9" s="3">
        <f t="shared" si="8"/>
        <v>2</v>
      </c>
      <c r="AO9" s="3">
        <f t="shared" si="6"/>
        <v>2.2000000000000002</v>
      </c>
      <c r="AP9" s="3">
        <f t="shared" si="9"/>
        <v>3</v>
      </c>
      <c r="AQ9" s="3">
        <f t="shared" si="9"/>
        <v>2</v>
      </c>
      <c r="AR9" s="3">
        <f t="shared" si="9"/>
        <v>2</v>
      </c>
      <c r="AS9" s="3">
        <f t="shared" si="9"/>
        <v>2</v>
      </c>
      <c r="AT9" s="3">
        <f t="shared" si="9"/>
        <v>2</v>
      </c>
      <c r="AU9" s="3"/>
      <c r="AV9" s="3"/>
    </row>
    <row r="10" spans="1:50" ht="11.25" customHeight="1" x14ac:dyDescent="0.2">
      <c r="A10" s="7"/>
    </row>
    <row r="11" spans="1:50" ht="11.25" customHeight="1" x14ac:dyDescent="0.2">
      <c r="A11" s="7"/>
    </row>
    <row r="12" spans="1:50" ht="11.25" customHeight="1" x14ac:dyDescent="0.2">
      <c r="A12" s="7"/>
    </row>
  </sheetData>
  <mergeCells count="12">
    <mergeCell ref="A3:A4"/>
    <mergeCell ref="C3:C4"/>
    <mergeCell ref="A5:A7"/>
    <mergeCell ref="C5:C7"/>
    <mergeCell ref="A8:A9"/>
    <mergeCell ref="C8:C9"/>
    <mergeCell ref="AC1:AC2"/>
    <mergeCell ref="A1:D1"/>
    <mergeCell ref="E1:H1"/>
    <mergeCell ref="I1:N1"/>
    <mergeCell ref="O1:V1"/>
    <mergeCell ref="W1:AB1"/>
  </mergeCells>
  <dataValidations count="1">
    <dataValidation type="list" allowBlank="1" showInputMessage="1" showErrorMessage="1" sqref="W3:AA7 P3:U9" xr:uid="{BBBBBA37-1A0A-4BA1-B939-9CCABB7ED3C4}">
      <formula1>$AX$1:$AX$4</formula1>
    </dataValidation>
  </dataValidations>
  <pageMargins left="0.27559055118110237" right="0.19685039370078741" top="0.74803149606299213" bottom="0.35433070866141736" header="0.31496062992125984" footer="0.31496062992125984"/>
  <pageSetup paperSize="8" scale="50" orientation="landscape" r:id="rId1"/>
  <headerFooter>
    <oddHeader>&amp;LAUTOMOBILE CLUB TRENTO&amp;CPIAO - MAPPATURA DEI PROCESSI</oddHeader>
    <oddFooter>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64D60-659F-4838-90CF-DC50393C48FF}">
  <sheetPr>
    <pageSetUpPr fitToPage="1"/>
  </sheetPr>
  <dimension ref="A1:AX12"/>
  <sheetViews>
    <sheetView topLeftCell="B7" zoomScale="90" zoomScaleNormal="90" workbookViewId="0">
      <selection activeCell="AC8" sqref="AC8"/>
    </sheetView>
  </sheetViews>
  <sheetFormatPr defaultColWidth="9.140625" defaultRowHeight="12" x14ac:dyDescent="0.2"/>
  <cols>
    <col min="1" max="2" width="10.42578125" style="15" customWidth="1"/>
    <col min="3" max="3" width="9.42578125" style="14" customWidth="1"/>
    <col min="4" max="4" width="13.85546875" style="14" customWidth="1"/>
    <col min="5" max="5" width="9.85546875" style="14" customWidth="1"/>
    <col min="6" max="6" width="11.42578125" style="14" customWidth="1"/>
    <col min="7" max="7" width="11.140625" style="16" customWidth="1"/>
    <col min="8" max="8" width="11.85546875" style="14" customWidth="1"/>
    <col min="9" max="10" width="12.42578125" style="14" customWidth="1"/>
    <col min="11" max="11" width="10.5703125" style="14" customWidth="1"/>
    <col min="12" max="12" width="9.5703125" style="14" customWidth="1"/>
    <col min="13" max="13" width="11" style="14" customWidth="1"/>
    <col min="14" max="14" width="12.140625" style="14" customWidth="1"/>
    <col min="15" max="15" width="10.42578125" style="14" customWidth="1"/>
    <col min="16" max="21" width="9.140625" style="14"/>
    <col min="22" max="22" width="12.85546875" style="14" customWidth="1"/>
    <col min="23" max="27" width="9.140625" style="14"/>
    <col min="28" max="28" width="11.85546875" style="14" customWidth="1"/>
    <col min="29" max="29" width="36.5703125" style="14" customWidth="1"/>
    <col min="30" max="16384" width="9.140625" style="14"/>
  </cols>
  <sheetData>
    <row r="1" spans="1:50" s="2" customFormat="1" ht="82.5" customHeight="1" x14ac:dyDescent="0.25">
      <c r="A1" s="22"/>
      <c r="B1" s="23"/>
      <c r="C1" s="23"/>
      <c r="D1" s="24"/>
      <c r="E1" s="25" t="s">
        <v>0</v>
      </c>
      <c r="F1" s="26"/>
      <c r="G1" s="26"/>
      <c r="H1" s="27"/>
      <c r="I1" s="22" t="s">
        <v>1</v>
      </c>
      <c r="J1" s="23"/>
      <c r="K1" s="23"/>
      <c r="L1" s="23"/>
      <c r="M1" s="23"/>
      <c r="N1" s="24"/>
      <c r="O1" s="28" t="s">
        <v>11</v>
      </c>
      <c r="P1" s="29"/>
      <c r="Q1" s="29"/>
      <c r="R1" s="29"/>
      <c r="S1" s="29"/>
      <c r="T1" s="29"/>
      <c r="U1" s="29"/>
      <c r="V1" s="30"/>
      <c r="W1" s="31" t="s">
        <v>12</v>
      </c>
      <c r="X1" s="32"/>
      <c r="Y1" s="32"/>
      <c r="Z1" s="32"/>
      <c r="AA1" s="32"/>
      <c r="AB1" s="33"/>
      <c r="AC1" s="20" t="s">
        <v>13</v>
      </c>
      <c r="AD1" s="1"/>
      <c r="AX1" s="3" t="s">
        <v>14</v>
      </c>
    </row>
    <row r="2" spans="1:50" s="2" customFormat="1" ht="198.6" customHeight="1" x14ac:dyDescent="0.25">
      <c r="A2" s="4" t="s">
        <v>47</v>
      </c>
      <c r="B2" s="4" t="s">
        <v>48</v>
      </c>
      <c r="C2" s="4" t="s">
        <v>2</v>
      </c>
      <c r="D2" s="4" t="s">
        <v>3</v>
      </c>
      <c r="E2" s="4" t="s">
        <v>9</v>
      </c>
      <c r="F2" s="4" t="s">
        <v>4</v>
      </c>
      <c r="G2" s="4" t="s">
        <v>62</v>
      </c>
      <c r="H2" s="4" t="s">
        <v>10</v>
      </c>
      <c r="I2" s="4" t="s">
        <v>50</v>
      </c>
      <c r="J2" s="4" t="s">
        <v>49</v>
      </c>
      <c r="K2" s="4" t="s">
        <v>5</v>
      </c>
      <c r="L2" s="4" t="s">
        <v>6</v>
      </c>
      <c r="M2" s="4" t="s">
        <v>7</v>
      </c>
      <c r="N2" s="4" t="s">
        <v>8</v>
      </c>
      <c r="O2" s="5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7" t="s">
        <v>22</v>
      </c>
      <c r="AC2" s="21"/>
      <c r="AX2" s="3" t="s">
        <v>28</v>
      </c>
    </row>
    <row r="3" spans="1:50" ht="139.5" customHeight="1" x14ac:dyDescent="0.2">
      <c r="A3" s="38" t="s">
        <v>209</v>
      </c>
      <c r="B3" s="8" t="s">
        <v>69</v>
      </c>
      <c r="C3" s="35" t="s">
        <v>30</v>
      </c>
      <c r="D3" s="9" t="s">
        <v>31</v>
      </c>
      <c r="E3" s="9" t="s">
        <v>63</v>
      </c>
      <c r="F3" s="9" t="s">
        <v>32</v>
      </c>
      <c r="G3" s="10" t="str">
        <f t="shared" ref="G3:G8" si="0">IF(AND(AH3&gt;=2.5,AO3&gt;=2.5),"alto",IF(OR(AND(AH3&gt;=2.5,AO3&gt;=1.5,AO3&lt;2.5),AND(AH3&gt;=1.5,AH3&lt;2.5,AO3&gt;=2.5)),"medio",IF(OR(AND(AH3&lt;1.5,AO3&lt;2.5),AND(AH3&lt;2.5,AH3&gt;=1.5,AO3&lt;1.5)),"molto basso","basso")))</f>
        <v>basso</v>
      </c>
      <c r="H3" s="11" t="s">
        <v>210</v>
      </c>
      <c r="I3" s="9" t="s">
        <v>33</v>
      </c>
      <c r="J3" s="4" t="s">
        <v>51</v>
      </c>
      <c r="K3" s="9" t="s">
        <v>71</v>
      </c>
      <c r="L3" s="9" t="s">
        <v>34</v>
      </c>
      <c r="M3" s="9" t="s">
        <v>37</v>
      </c>
      <c r="N3" s="9" t="s">
        <v>72</v>
      </c>
      <c r="O3" s="9" t="s">
        <v>32</v>
      </c>
      <c r="P3" s="9" t="s">
        <v>29</v>
      </c>
      <c r="Q3" s="9" t="s">
        <v>28</v>
      </c>
      <c r="R3" s="9" t="s">
        <v>14</v>
      </c>
      <c r="S3" s="9" t="s">
        <v>28</v>
      </c>
      <c r="T3" s="9" t="s">
        <v>14</v>
      </c>
      <c r="U3" s="9" t="s">
        <v>14</v>
      </c>
      <c r="V3" s="12" t="str">
        <f t="shared" ref="V3:V4" si="1">IF(AH3&lt;1.5,"molto basso",IF(AH3&lt;2.5,"basso",IF(AH3&lt;3.5,"medio",IF(AH3&lt;4.5,"alto","ERRORE VALORE"))))</f>
        <v>basso</v>
      </c>
      <c r="W3" s="9" t="s">
        <v>28</v>
      </c>
      <c r="X3" s="9" t="s">
        <v>29</v>
      </c>
      <c r="Y3" s="9" t="s">
        <v>29</v>
      </c>
      <c r="Z3" s="9" t="s">
        <v>28</v>
      </c>
      <c r="AA3" s="9" t="s">
        <v>28</v>
      </c>
      <c r="AB3" s="13" t="str">
        <f t="shared" ref="AB3:AB8" si="2">IF(AO3&lt;1.5,"molto basso",IF(AO3&lt;2.5,"basso",IF(AO3&lt;3.5,"medio",IF(AO3&lt;4.5,"alto","ERRORE VALORE"))))</f>
        <v>basso</v>
      </c>
      <c r="AC3" s="9" t="s">
        <v>216</v>
      </c>
      <c r="AH3" s="3">
        <f>SUM(AI3:AN3)/6</f>
        <v>1.6666666666666667</v>
      </c>
      <c r="AI3" s="3">
        <f t="shared" ref="AI3:AN8" si="3">MATCH(P3,$AX$1:$AX$5,0)</f>
        <v>3</v>
      </c>
      <c r="AJ3" s="3">
        <f t="shared" si="3"/>
        <v>2</v>
      </c>
      <c r="AK3" s="3">
        <f t="shared" si="3"/>
        <v>1</v>
      </c>
      <c r="AL3" s="3">
        <f t="shared" si="3"/>
        <v>2</v>
      </c>
      <c r="AM3" s="3">
        <f t="shared" si="3"/>
        <v>1</v>
      </c>
      <c r="AN3" s="3">
        <f t="shared" si="3"/>
        <v>1</v>
      </c>
      <c r="AO3" s="3">
        <f>SUM(AP3:AT3)/5</f>
        <v>2.4</v>
      </c>
      <c r="AP3" s="3">
        <f t="shared" ref="AP3:AT8" si="4">MATCH(W3,$AX$1:$AX$5,0)</f>
        <v>2</v>
      </c>
      <c r="AQ3" s="3">
        <f t="shared" si="4"/>
        <v>3</v>
      </c>
      <c r="AR3" s="3">
        <f t="shared" si="4"/>
        <v>3</v>
      </c>
      <c r="AS3" s="3">
        <f t="shared" si="4"/>
        <v>2</v>
      </c>
      <c r="AT3" s="3">
        <f t="shared" si="4"/>
        <v>2</v>
      </c>
      <c r="AU3" s="3"/>
      <c r="AV3" s="3"/>
      <c r="AW3" s="3"/>
      <c r="AX3" s="3" t="s">
        <v>29</v>
      </c>
    </row>
    <row r="4" spans="1:50" ht="139.5" customHeight="1" x14ac:dyDescent="0.2">
      <c r="A4" s="39"/>
      <c r="B4" s="8" t="s">
        <v>69</v>
      </c>
      <c r="C4" s="36"/>
      <c r="D4" s="9" t="s">
        <v>212</v>
      </c>
      <c r="E4" s="9" t="s">
        <v>64</v>
      </c>
      <c r="F4" s="9" t="s">
        <v>213</v>
      </c>
      <c r="G4" s="10" t="str">
        <f t="shared" si="0"/>
        <v>basso</v>
      </c>
      <c r="H4" s="11" t="s">
        <v>210</v>
      </c>
      <c r="I4" s="9" t="s">
        <v>214</v>
      </c>
      <c r="J4" s="4" t="s">
        <v>52</v>
      </c>
      <c r="K4" s="9" t="s">
        <v>71</v>
      </c>
      <c r="L4" s="9" t="s">
        <v>36</v>
      </c>
      <c r="M4" s="9" t="s">
        <v>37</v>
      </c>
      <c r="N4" s="9" t="s">
        <v>72</v>
      </c>
      <c r="O4" s="9" t="s">
        <v>32</v>
      </c>
      <c r="P4" s="9" t="s">
        <v>29</v>
      </c>
      <c r="Q4" s="9" t="s">
        <v>28</v>
      </c>
      <c r="R4" s="9" t="s">
        <v>14</v>
      </c>
      <c r="S4" s="9" t="s">
        <v>28</v>
      </c>
      <c r="T4" s="9" t="s">
        <v>28</v>
      </c>
      <c r="U4" s="9" t="s">
        <v>14</v>
      </c>
      <c r="V4" s="12" t="str">
        <f t="shared" si="1"/>
        <v>basso</v>
      </c>
      <c r="W4" s="9" t="s">
        <v>28</v>
      </c>
      <c r="X4" s="9" t="s">
        <v>29</v>
      </c>
      <c r="Y4" s="9" t="s">
        <v>28</v>
      </c>
      <c r="Z4" s="9" t="s">
        <v>29</v>
      </c>
      <c r="AA4" s="9" t="s">
        <v>28</v>
      </c>
      <c r="AB4" s="13" t="str">
        <f t="shared" si="2"/>
        <v>basso</v>
      </c>
      <c r="AC4" s="9" t="s">
        <v>216</v>
      </c>
      <c r="AH4" s="3">
        <f t="shared" ref="AH4:AH6" si="5">SUM(AI4:AN4)/6</f>
        <v>1.8333333333333333</v>
      </c>
      <c r="AI4" s="3">
        <f t="shared" si="3"/>
        <v>3</v>
      </c>
      <c r="AJ4" s="3">
        <f t="shared" si="3"/>
        <v>2</v>
      </c>
      <c r="AK4" s="3">
        <f t="shared" si="3"/>
        <v>1</v>
      </c>
      <c r="AL4" s="3">
        <f t="shared" si="3"/>
        <v>2</v>
      </c>
      <c r="AM4" s="3">
        <f t="shared" si="3"/>
        <v>2</v>
      </c>
      <c r="AN4" s="3">
        <f t="shared" si="3"/>
        <v>1</v>
      </c>
      <c r="AO4" s="3">
        <f t="shared" ref="AO4:AO8" si="6">SUM(AP4:AT4)/5</f>
        <v>2.4</v>
      </c>
      <c r="AP4" s="3">
        <f t="shared" si="4"/>
        <v>2</v>
      </c>
      <c r="AQ4" s="3">
        <f t="shared" si="4"/>
        <v>3</v>
      </c>
      <c r="AR4" s="3">
        <f t="shared" si="4"/>
        <v>2</v>
      </c>
      <c r="AS4" s="3">
        <f t="shared" si="4"/>
        <v>3</v>
      </c>
      <c r="AT4" s="3">
        <f t="shared" si="4"/>
        <v>2</v>
      </c>
      <c r="AU4" s="3"/>
      <c r="AV4" s="3"/>
      <c r="AW4" s="3"/>
      <c r="AX4" s="3" t="s">
        <v>29</v>
      </c>
    </row>
    <row r="5" spans="1:50" ht="145.5" customHeight="1" x14ac:dyDescent="0.2">
      <c r="A5" s="39"/>
      <c r="B5" s="8" t="s">
        <v>69</v>
      </c>
      <c r="C5" s="36"/>
      <c r="D5" s="9" t="s">
        <v>38</v>
      </c>
      <c r="E5" s="9" t="s">
        <v>65</v>
      </c>
      <c r="F5" s="9" t="s">
        <v>39</v>
      </c>
      <c r="G5" s="10" t="str">
        <f t="shared" si="0"/>
        <v>molto basso</v>
      </c>
      <c r="H5" s="11" t="s">
        <v>210</v>
      </c>
      <c r="I5" s="9" t="s">
        <v>34</v>
      </c>
      <c r="J5" s="4" t="s">
        <v>51</v>
      </c>
      <c r="K5" s="9" t="s">
        <v>71</v>
      </c>
      <c r="L5" s="9" t="s">
        <v>211</v>
      </c>
      <c r="M5" s="9" t="s">
        <v>37</v>
      </c>
      <c r="N5" s="9" t="s">
        <v>72</v>
      </c>
      <c r="O5" s="9" t="s">
        <v>39</v>
      </c>
      <c r="P5" s="9" t="s">
        <v>14</v>
      </c>
      <c r="Q5" s="9" t="s">
        <v>14</v>
      </c>
      <c r="R5" s="9" t="s">
        <v>14</v>
      </c>
      <c r="S5" s="9" t="s">
        <v>14</v>
      </c>
      <c r="T5" s="9" t="s">
        <v>14</v>
      </c>
      <c r="U5" s="9" t="s">
        <v>14</v>
      </c>
      <c r="V5" s="12" t="str">
        <f t="shared" ref="V5:V8" si="7">IF(AH5&lt;1.5,"molto basso",IF(AH5&lt;2.5,"basso",IF(AH5&lt;3.5,"medio",IF(AH5&lt;4.5,"alto","ERRORE VALORE"))))</f>
        <v>molto basso</v>
      </c>
      <c r="W5" s="9" t="s">
        <v>28</v>
      </c>
      <c r="X5" s="9" t="s">
        <v>14</v>
      </c>
      <c r="Y5" s="9" t="s">
        <v>28</v>
      </c>
      <c r="Z5" s="9" t="s">
        <v>14</v>
      </c>
      <c r="AA5" s="9" t="s">
        <v>14</v>
      </c>
      <c r="AB5" s="13" t="str">
        <f t="shared" si="2"/>
        <v>molto basso</v>
      </c>
      <c r="AC5" s="9" t="s">
        <v>46</v>
      </c>
      <c r="AH5" s="3">
        <f t="shared" si="5"/>
        <v>1</v>
      </c>
      <c r="AI5" s="3">
        <f t="shared" si="3"/>
        <v>1</v>
      </c>
      <c r="AJ5" s="3">
        <f t="shared" si="3"/>
        <v>1</v>
      </c>
      <c r="AK5" s="3">
        <f t="shared" si="3"/>
        <v>1</v>
      </c>
      <c r="AL5" s="3">
        <f t="shared" si="3"/>
        <v>1</v>
      </c>
      <c r="AM5" s="3">
        <f t="shared" si="3"/>
        <v>1</v>
      </c>
      <c r="AN5" s="3">
        <f t="shared" si="3"/>
        <v>1</v>
      </c>
      <c r="AO5" s="3">
        <f t="shared" si="6"/>
        <v>1.4</v>
      </c>
      <c r="AP5" s="3">
        <f t="shared" si="4"/>
        <v>2</v>
      </c>
      <c r="AQ5" s="3">
        <f t="shared" si="4"/>
        <v>1</v>
      </c>
      <c r="AR5" s="3">
        <f t="shared" si="4"/>
        <v>2</v>
      </c>
      <c r="AS5" s="3">
        <f t="shared" si="4"/>
        <v>1</v>
      </c>
      <c r="AT5" s="3">
        <f t="shared" si="4"/>
        <v>1</v>
      </c>
      <c r="AU5" s="3"/>
      <c r="AV5" s="3"/>
      <c r="AW5" s="3"/>
      <c r="AX5" s="3" t="s">
        <v>29</v>
      </c>
    </row>
    <row r="6" spans="1:50" ht="134.25" customHeight="1" x14ac:dyDescent="0.2">
      <c r="A6" s="39"/>
      <c r="B6" s="8" t="s">
        <v>69</v>
      </c>
      <c r="C6" s="36"/>
      <c r="D6" s="9" t="s">
        <v>40</v>
      </c>
      <c r="E6" s="9" t="s">
        <v>66</v>
      </c>
      <c r="F6" s="9" t="s">
        <v>41</v>
      </c>
      <c r="G6" s="10" t="str">
        <f t="shared" si="0"/>
        <v>medio</v>
      </c>
      <c r="H6" s="11" t="s">
        <v>210</v>
      </c>
      <c r="I6" s="9" t="s">
        <v>34</v>
      </c>
      <c r="J6" s="4" t="s">
        <v>51</v>
      </c>
      <c r="K6" s="9" t="s">
        <v>71</v>
      </c>
      <c r="L6" s="9" t="s">
        <v>211</v>
      </c>
      <c r="M6" s="9" t="s">
        <v>215</v>
      </c>
      <c r="N6" s="9" t="s">
        <v>72</v>
      </c>
      <c r="O6" s="9" t="s">
        <v>41</v>
      </c>
      <c r="P6" s="9" t="s">
        <v>29</v>
      </c>
      <c r="Q6" s="9" t="s">
        <v>28</v>
      </c>
      <c r="R6" s="9" t="s">
        <v>28</v>
      </c>
      <c r="S6" s="9" t="s">
        <v>29</v>
      </c>
      <c r="T6" s="9" t="s">
        <v>29</v>
      </c>
      <c r="U6" s="9" t="s">
        <v>28</v>
      </c>
      <c r="V6" s="12" t="str">
        <f t="shared" si="7"/>
        <v>medio</v>
      </c>
      <c r="W6" s="9" t="s">
        <v>29</v>
      </c>
      <c r="X6" s="9" t="s">
        <v>28</v>
      </c>
      <c r="Y6" s="9" t="s">
        <v>28</v>
      </c>
      <c r="Z6" s="9" t="s">
        <v>28</v>
      </c>
      <c r="AA6" s="9" t="s">
        <v>28</v>
      </c>
      <c r="AB6" s="13" t="str">
        <f t="shared" si="2"/>
        <v>basso</v>
      </c>
      <c r="AC6" s="9" t="s">
        <v>217</v>
      </c>
      <c r="AH6" s="3">
        <f t="shared" si="5"/>
        <v>2.5</v>
      </c>
      <c r="AI6" s="3">
        <f t="shared" si="3"/>
        <v>3</v>
      </c>
      <c r="AJ6" s="3">
        <f t="shared" si="3"/>
        <v>2</v>
      </c>
      <c r="AK6" s="3">
        <f t="shared" si="3"/>
        <v>2</v>
      </c>
      <c r="AL6" s="3">
        <f t="shared" si="3"/>
        <v>3</v>
      </c>
      <c r="AM6" s="3">
        <f t="shared" si="3"/>
        <v>3</v>
      </c>
      <c r="AN6" s="3">
        <f t="shared" si="3"/>
        <v>2</v>
      </c>
      <c r="AO6" s="3">
        <f t="shared" si="6"/>
        <v>2.2000000000000002</v>
      </c>
      <c r="AP6" s="3">
        <f t="shared" si="4"/>
        <v>3</v>
      </c>
      <c r="AQ6" s="3">
        <f t="shared" si="4"/>
        <v>2</v>
      </c>
      <c r="AR6" s="3">
        <f t="shared" si="4"/>
        <v>2</v>
      </c>
      <c r="AS6" s="3">
        <f t="shared" si="4"/>
        <v>2</v>
      </c>
      <c r="AT6" s="3">
        <f t="shared" si="4"/>
        <v>2</v>
      </c>
      <c r="AU6" s="3"/>
      <c r="AV6" s="3"/>
      <c r="AW6" s="3"/>
      <c r="AX6" s="3" t="s">
        <v>29</v>
      </c>
    </row>
    <row r="7" spans="1:50" ht="106.5" customHeight="1" x14ac:dyDescent="0.2">
      <c r="A7" s="40"/>
      <c r="B7" s="8" t="s">
        <v>69</v>
      </c>
      <c r="C7" s="37"/>
      <c r="D7" s="9" t="s">
        <v>42</v>
      </c>
      <c r="E7" s="9" t="s">
        <v>67</v>
      </c>
      <c r="F7" s="10" t="s">
        <v>43</v>
      </c>
      <c r="G7" s="10" t="str">
        <f t="shared" si="0"/>
        <v>basso</v>
      </c>
      <c r="H7" s="11" t="s">
        <v>44</v>
      </c>
      <c r="I7" s="9"/>
      <c r="J7" s="4" t="s">
        <v>51</v>
      </c>
      <c r="K7" s="9" t="s">
        <v>71</v>
      </c>
      <c r="L7" s="9" t="s">
        <v>211</v>
      </c>
      <c r="M7" s="9" t="s">
        <v>37</v>
      </c>
      <c r="N7" s="9" t="s">
        <v>72</v>
      </c>
      <c r="O7" s="9" t="s">
        <v>218</v>
      </c>
      <c r="P7" s="9" t="s">
        <v>28</v>
      </c>
      <c r="Q7" s="9" t="s">
        <v>28</v>
      </c>
      <c r="R7" s="9" t="s">
        <v>29</v>
      </c>
      <c r="S7" s="9" t="s">
        <v>28</v>
      </c>
      <c r="T7" s="9" t="s">
        <v>28</v>
      </c>
      <c r="U7" s="9" t="s">
        <v>29</v>
      </c>
      <c r="V7" s="12" t="str">
        <f t="shared" si="7"/>
        <v>basso</v>
      </c>
      <c r="W7" s="9" t="s">
        <v>14</v>
      </c>
      <c r="X7" s="9" t="s">
        <v>29</v>
      </c>
      <c r="Y7" s="9" t="s">
        <v>28</v>
      </c>
      <c r="Z7" s="9" t="s">
        <v>29</v>
      </c>
      <c r="AA7" s="9" t="s">
        <v>28</v>
      </c>
      <c r="AB7" s="13" t="str">
        <f t="shared" si="2"/>
        <v>basso</v>
      </c>
      <c r="AC7" s="9" t="s">
        <v>73</v>
      </c>
      <c r="AH7" s="3">
        <f t="shared" ref="AH7:AH8" si="8">SUM(AI7:AN7)/6</f>
        <v>2.3333333333333335</v>
      </c>
      <c r="AI7" s="3">
        <f t="shared" si="3"/>
        <v>2</v>
      </c>
      <c r="AJ7" s="3">
        <f t="shared" si="3"/>
        <v>2</v>
      </c>
      <c r="AK7" s="3">
        <f t="shared" si="3"/>
        <v>3</v>
      </c>
      <c r="AL7" s="3">
        <f t="shared" si="3"/>
        <v>2</v>
      </c>
      <c r="AM7" s="3">
        <f t="shared" si="3"/>
        <v>2</v>
      </c>
      <c r="AN7" s="3">
        <f t="shared" si="3"/>
        <v>3</v>
      </c>
      <c r="AO7" s="3">
        <f t="shared" si="6"/>
        <v>2.2000000000000002</v>
      </c>
      <c r="AP7" s="3">
        <f t="shared" si="4"/>
        <v>1</v>
      </c>
      <c r="AQ7" s="3">
        <f t="shared" si="4"/>
        <v>3</v>
      </c>
      <c r="AR7" s="3">
        <f t="shared" si="4"/>
        <v>2</v>
      </c>
      <c r="AS7" s="3">
        <f t="shared" si="4"/>
        <v>3</v>
      </c>
      <c r="AT7" s="3">
        <f t="shared" si="4"/>
        <v>2</v>
      </c>
      <c r="AU7" s="3"/>
      <c r="AV7" s="3"/>
      <c r="AW7" s="3"/>
      <c r="AX7" s="3" t="s">
        <v>29</v>
      </c>
    </row>
    <row r="8" spans="1:50" ht="165.6" customHeight="1" x14ac:dyDescent="0.2">
      <c r="A8" s="4" t="s">
        <v>53</v>
      </c>
      <c r="B8" s="18" t="s">
        <v>70</v>
      </c>
      <c r="C8" s="17" t="s">
        <v>54</v>
      </c>
      <c r="D8" s="9" t="s">
        <v>55</v>
      </c>
      <c r="E8" s="9" t="s">
        <v>68</v>
      </c>
      <c r="F8" s="9" t="s">
        <v>56</v>
      </c>
      <c r="G8" s="10" t="str">
        <f t="shared" si="0"/>
        <v>medio</v>
      </c>
      <c r="H8" s="11" t="s">
        <v>57</v>
      </c>
      <c r="I8" s="9" t="s">
        <v>58</v>
      </c>
      <c r="J8" s="4" t="s">
        <v>52</v>
      </c>
      <c r="K8" s="9" t="s">
        <v>59</v>
      </c>
      <c r="L8" s="9" t="s">
        <v>60</v>
      </c>
      <c r="M8" s="9" t="s">
        <v>61</v>
      </c>
      <c r="N8" s="9" t="s">
        <v>72</v>
      </c>
      <c r="O8" s="9" t="s">
        <v>56</v>
      </c>
      <c r="P8" s="9" t="s">
        <v>29</v>
      </c>
      <c r="Q8" s="9" t="s">
        <v>29</v>
      </c>
      <c r="R8" s="9" t="s">
        <v>29</v>
      </c>
      <c r="S8" s="9" t="s">
        <v>29</v>
      </c>
      <c r="T8" s="9" t="s">
        <v>29</v>
      </c>
      <c r="U8" s="9" t="s">
        <v>28</v>
      </c>
      <c r="V8" s="12" t="str">
        <f t="shared" si="7"/>
        <v>medio</v>
      </c>
      <c r="W8" s="9" t="s">
        <v>29</v>
      </c>
      <c r="X8" s="9" t="s">
        <v>28</v>
      </c>
      <c r="Y8" s="9" t="s">
        <v>28</v>
      </c>
      <c r="Z8" s="9" t="s">
        <v>28</v>
      </c>
      <c r="AA8" s="9" t="s">
        <v>28</v>
      </c>
      <c r="AB8" s="13" t="str">
        <f t="shared" si="2"/>
        <v>basso</v>
      </c>
      <c r="AC8" s="9" t="s">
        <v>216</v>
      </c>
      <c r="AH8" s="3">
        <f t="shared" si="8"/>
        <v>2.8333333333333335</v>
      </c>
      <c r="AI8" s="3">
        <f t="shared" si="3"/>
        <v>3</v>
      </c>
      <c r="AJ8" s="3">
        <f t="shared" si="3"/>
        <v>3</v>
      </c>
      <c r="AK8" s="3">
        <f t="shared" si="3"/>
        <v>3</v>
      </c>
      <c r="AL8" s="3">
        <f t="shared" si="3"/>
        <v>3</v>
      </c>
      <c r="AM8" s="3">
        <f t="shared" si="3"/>
        <v>3</v>
      </c>
      <c r="AN8" s="3">
        <f t="shared" si="3"/>
        <v>2</v>
      </c>
      <c r="AO8" s="3">
        <f t="shared" si="6"/>
        <v>2.2000000000000002</v>
      </c>
      <c r="AP8" s="3">
        <f t="shared" si="4"/>
        <v>3</v>
      </c>
      <c r="AQ8" s="3">
        <f t="shared" si="4"/>
        <v>2</v>
      </c>
      <c r="AR8" s="3">
        <f t="shared" si="4"/>
        <v>2</v>
      </c>
      <c r="AS8" s="3">
        <f t="shared" si="4"/>
        <v>2</v>
      </c>
      <c r="AT8" s="3">
        <f t="shared" si="4"/>
        <v>2</v>
      </c>
      <c r="AU8" s="3"/>
      <c r="AV8" s="3"/>
    </row>
    <row r="9" spans="1:50" x14ac:dyDescent="0.2">
      <c r="A9" s="7"/>
    </row>
    <row r="10" spans="1:50" ht="11.25" customHeight="1" x14ac:dyDescent="0.2">
      <c r="A10" s="7"/>
    </row>
    <row r="11" spans="1:50" ht="11.25" customHeight="1" x14ac:dyDescent="0.2">
      <c r="A11" s="7"/>
      <c r="AC11" s="19"/>
    </row>
    <row r="12" spans="1:50" ht="11.25" customHeight="1" x14ac:dyDescent="0.2">
      <c r="A12" s="7"/>
    </row>
  </sheetData>
  <mergeCells count="8">
    <mergeCell ref="O1:V1"/>
    <mergeCell ref="W1:AB1"/>
    <mergeCell ref="AC1:AC2"/>
    <mergeCell ref="A3:A7"/>
    <mergeCell ref="C3:C7"/>
    <mergeCell ref="A1:D1"/>
    <mergeCell ref="E1:H1"/>
    <mergeCell ref="I1:N1"/>
  </mergeCells>
  <phoneticPr fontId="4" type="noConversion"/>
  <dataValidations count="1">
    <dataValidation type="list" allowBlank="1" showInputMessage="1" showErrorMessage="1" sqref="P3:U7 W3:AA7" xr:uid="{2FF7DF12-A329-40A8-B9AE-CC3450E2D695}">
      <formula1>$AX$1:$AX$5</formula1>
    </dataValidation>
  </dataValidations>
  <pageMargins left="0.27559055118110237" right="0.19685039370078741" top="0.74803149606299213" bottom="0.35433070866141736" header="0.31496062992125984" footer="0.31496062992125984"/>
  <pageSetup paperSize="8" scale="62" fitToHeight="0" orientation="landscape" r:id="rId1"/>
  <headerFooter>
    <oddHeader>&amp;LAUTOMOBILE CLUB TRENTO&amp;CPIAO - MAPPATURA DEI PROCESSI</oddHeader>
    <oddFooter>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B13-6C4D-4505-9295-5D852AC92442}">
  <sheetPr>
    <pageSetUpPr fitToPage="1"/>
  </sheetPr>
  <dimension ref="A1:AX12"/>
  <sheetViews>
    <sheetView topLeftCell="A8" zoomScaleNormal="100" workbookViewId="0">
      <selection activeCell="C7" sqref="C7"/>
    </sheetView>
  </sheetViews>
  <sheetFormatPr defaultColWidth="9.140625" defaultRowHeight="12" x14ac:dyDescent="0.2"/>
  <cols>
    <col min="1" max="2" width="10.42578125" style="15" customWidth="1"/>
    <col min="3" max="3" width="9.42578125" style="14" customWidth="1"/>
    <col min="4" max="4" width="13.85546875" style="14" customWidth="1"/>
    <col min="5" max="5" width="9.85546875" style="14" customWidth="1"/>
    <col min="6" max="6" width="11.42578125" style="14" customWidth="1"/>
    <col min="7" max="7" width="11.140625" style="16" customWidth="1"/>
    <col min="8" max="8" width="11.85546875" style="14" customWidth="1"/>
    <col min="9" max="10" width="12.42578125" style="14" customWidth="1"/>
    <col min="11" max="11" width="10.5703125" style="14" customWidth="1"/>
    <col min="12" max="12" width="9.5703125" style="14" customWidth="1"/>
    <col min="13" max="13" width="11" style="14" customWidth="1"/>
    <col min="14" max="14" width="12.140625" style="14" customWidth="1"/>
    <col min="15" max="15" width="10.42578125" style="14" customWidth="1"/>
    <col min="16" max="21" width="9.140625" style="14"/>
    <col min="22" max="22" width="12.85546875" style="14" customWidth="1"/>
    <col min="23" max="27" width="9.140625" style="14"/>
    <col min="28" max="28" width="11.85546875" style="14" customWidth="1"/>
    <col min="29" max="29" width="36.5703125" style="14" customWidth="1"/>
    <col min="30" max="16384" width="9.140625" style="14"/>
  </cols>
  <sheetData>
    <row r="1" spans="1:50" s="2" customFormat="1" ht="82.5" customHeight="1" x14ac:dyDescent="0.25">
      <c r="A1" s="22"/>
      <c r="B1" s="23"/>
      <c r="C1" s="23"/>
      <c r="D1" s="24"/>
      <c r="E1" s="25" t="s">
        <v>0</v>
      </c>
      <c r="F1" s="26"/>
      <c r="G1" s="26"/>
      <c r="H1" s="27"/>
      <c r="I1" s="22" t="s">
        <v>1</v>
      </c>
      <c r="J1" s="23"/>
      <c r="K1" s="23"/>
      <c r="L1" s="23"/>
      <c r="M1" s="23"/>
      <c r="N1" s="24"/>
      <c r="O1" s="28" t="s">
        <v>11</v>
      </c>
      <c r="P1" s="29"/>
      <c r="Q1" s="29"/>
      <c r="R1" s="29"/>
      <c r="S1" s="29"/>
      <c r="T1" s="29"/>
      <c r="U1" s="29"/>
      <c r="V1" s="30"/>
      <c r="W1" s="31" t="s">
        <v>12</v>
      </c>
      <c r="X1" s="32"/>
      <c r="Y1" s="32"/>
      <c r="Z1" s="32"/>
      <c r="AA1" s="32"/>
      <c r="AB1" s="33"/>
      <c r="AC1" s="20" t="s">
        <v>13</v>
      </c>
      <c r="AD1" s="1"/>
      <c r="AX1" s="3" t="s">
        <v>14</v>
      </c>
    </row>
    <row r="2" spans="1:50" s="2" customFormat="1" ht="198.6" customHeight="1" x14ac:dyDescent="0.25">
      <c r="A2" s="4" t="s">
        <v>47</v>
      </c>
      <c r="B2" s="4" t="s">
        <v>48</v>
      </c>
      <c r="C2" s="4" t="s">
        <v>2</v>
      </c>
      <c r="D2" s="4" t="s">
        <v>3</v>
      </c>
      <c r="E2" s="4" t="s">
        <v>9</v>
      </c>
      <c r="F2" s="4" t="s">
        <v>4</v>
      </c>
      <c r="G2" s="4" t="s">
        <v>62</v>
      </c>
      <c r="H2" s="4" t="s">
        <v>10</v>
      </c>
      <c r="I2" s="4" t="s">
        <v>50</v>
      </c>
      <c r="J2" s="4" t="s">
        <v>49</v>
      </c>
      <c r="K2" s="4" t="s">
        <v>5</v>
      </c>
      <c r="L2" s="4" t="s">
        <v>6</v>
      </c>
      <c r="M2" s="4" t="s">
        <v>7</v>
      </c>
      <c r="N2" s="4" t="s">
        <v>8</v>
      </c>
      <c r="O2" s="5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7" t="s">
        <v>22</v>
      </c>
      <c r="AC2" s="21"/>
      <c r="AX2" s="3" t="s">
        <v>28</v>
      </c>
    </row>
    <row r="3" spans="1:50" ht="139.5" customHeight="1" x14ac:dyDescent="0.2">
      <c r="A3" s="38" t="s">
        <v>74</v>
      </c>
      <c r="B3" s="8" t="s">
        <v>75</v>
      </c>
      <c r="C3" s="35" t="s">
        <v>76</v>
      </c>
      <c r="D3" s="9" t="s">
        <v>80</v>
      </c>
      <c r="E3" s="9" t="s">
        <v>78</v>
      </c>
      <c r="F3" s="9" t="s">
        <v>82</v>
      </c>
      <c r="G3" s="10" t="str">
        <f t="shared" ref="G3:G9" si="0">IF(AND(AH3&gt;=2.5,AO3&gt;=2.5),"alto",IF(OR(AND(AH3&gt;=2.5,AO3&gt;=1.5,AO3&lt;2.5),AND(AH3&gt;=1.5,AH3&lt;2.5,AO3&gt;=2.5)),"medio",IF(OR(AND(AH3&lt;1.5,AO3&lt;2.5),AND(AH3&lt;2.5,AH3&gt;=1.5,AO3&lt;1.5)),"molto basso","basso")))</f>
        <v>basso</v>
      </c>
      <c r="H3" s="11" t="s">
        <v>84</v>
      </c>
      <c r="I3" s="9" t="s">
        <v>219</v>
      </c>
      <c r="J3" s="4" t="s">
        <v>52</v>
      </c>
      <c r="K3" s="9" t="s">
        <v>71</v>
      </c>
      <c r="L3" s="9" t="s">
        <v>85</v>
      </c>
      <c r="M3" s="9" t="s">
        <v>37</v>
      </c>
      <c r="N3" s="9" t="s">
        <v>86</v>
      </c>
      <c r="O3" s="9" t="s">
        <v>88</v>
      </c>
      <c r="P3" s="9" t="s">
        <v>29</v>
      </c>
      <c r="Q3" s="9" t="s">
        <v>29</v>
      </c>
      <c r="R3" s="9" t="s">
        <v>14</v>
      </c>
      <c r="S3" s="9" t="s">
        <v>29</v>
      </c>
      <c r="T3" s="9" t="s">
        <v>14</v>
      </c>
      <c r="U3" s="9" t="s">
        <v>14</v>
      </c>
      <c r="V3" s="12" t="str">
        <f t="shared" ref="V3:V4" si="1">IF(AH3&lt;1.5,"molto basso",IF(AH3&lt;2.5,"basso",IF(AH3&lt;3.5,"medio",IF(AH3&lt;4.5,"alto","ERRORE VALORE"))))</f>
        <v>basso</v>
      </c>
      <c r="W3" s="9" t="s">
        <v>28</v>
      </c>
      <c r="X3" s="9" t="s">
        <v>29</v>
      </c>
      <c r="Y3" s="9" t="s">
        <v>29</v>
      </c>
      <c r="Z3" s="9" t="s">
        <v>28</v>
      </c>
      <c r="AA3" s="9" t="s">
        <v>28</v>
      </c>
      <c r="AB3" s="13" t="str">
        <f t="shared" ref="AB3:AB8" si="2">IF(AO3&lt;1.5,"molto basso",IF(AO3&lt;2.5,"basso",IF(AO3&lt;3.5,"medio",IF(AO3&lt;4.5,"alto","ERRORE VALORE"))))</f>
        <v>basso</v>
      </c>
      <c r="AC3" s="9" t="s">
        <v>216</v>
      </c>
      <c r="AH3" s="3">
        <f>SUM(AI3:AN3)/6</f>
        <v>2</v>
      </c>
      <c r="AI3" s="3">
        <f t="shared" ref="AI3:AN9" si="3">MATCH(P3,$AX$1:$AX$4,0)</f>
        <v>3</v>
      </c>
      <c r="AJ3" s="3">
        <f t="shared" si="3"/>
        <v>3</v>
      </c>
      <c r="AK3" s="3">
        <f t="shared" si="3"/>
        <v>1</v>
      </c>
      <c r="AL3" s="3">
        <f t="shared" si="3"/>
        <v>3</v>
      </c>
      <c r="AM3" s="3">
        <f t="shared" si="3"/>
        <v>1</v>
      </c>
      <c r="AN3" s="3">
        <f t="shared" si="3"/>
        <v>1</v>
      </c>
      <c r="AO3" s="3">
        <f>SUM(AP3:AT3)/5</f>
        <v>2.4</v>
      </c>
      <c r="AP3" s="3">
        <f t="shared" ref="AP3:AT9" si="4">MATCH(W3,$AX$1:$AX$4,0)</f>
        <v>2</v>
      </c>
      <c r="AQ3" s="3">
        <f t="shared" si="4"/>
        <v>3</v>
      </c>
      <c r="AR3" s="3">
        <f t="shared" si="4"/>
        <v>3</v>
      </c>
      <c r="AS3" s="3">
        <f t="shared" si="4"/>
        <v>2</v>
      </c>
      <c r="AT3" s="3">
        <f t="shared" si="4"/>
        <v>2</v>
      </c>
      <c r="AU3" s="3"/>
      <c r="AV3" s="3"/>
      <c r="AW3" s="3"/>
      <c r="AX3" s="3" t="s">
        <v>29</v>
      </c>
    </row>
    <row r="4" spans="1:50" ht="139.5" customHeight="1" x14ac:dyDescent="0.2">
      <c r="A4" s="39"/>
      <c r="B4" s="8" t="s">
        <v>77</v>
      </c>
      <c r="C4" s="36"/>
      <c r="D4" s="9" t="s">
        <v>81</v>
      </c>
      <c r="E4" s="9" t="s">
        <v>79</v>
      </c>
      <c r="F4" s="9" t="s">
        <v>83</v>
      </c>
      <c r="G4" s="10" t="str">
        <f t="shared" si="0"/>
        <v>basso</v>
      </c>
      <c r="H4" s="11" t="s">
        <v>84</v>
      </c>
      <c r="I4" s="9" t="s">
        <v>35</v>
      </c>
      <c r="J4" s="4" t="s">
        <v>52</v>
      </c>
      <c r="K4" s="9" t="s">
        <v>71</v>
      </c>
      <c r="L4" s="9" t="s">
        <v>36</v>
      </c>
      <c r="M4" s="9" t="s">
        <v>215</v>
      </c>
      <c r="N4" s="9" t="s">
        <v>87</v>
      </c>
      <c r="O4" s="9" t="s">
        <v>88</v>
      </c>
      <c r="P4" s="9" t="s">
        <v>29</v>
      </c>
      <c r="Q4" s="9" t="s">
        <v>29</v>
      </c>
      <c r="R4" s="9" t="s">
        <v>14</v>
      </c>
      <c r="S4" s="9" t="s">
        <v>28</v>
      </c>
      <c r="T4" s="9" t="s">
        <v>28</v>
      </c>
      <c r="U4" s="9" t="s">
        <v>14</v>
      </c>
      <c r="V4" s="12" t="str">
        <f t="shared" si="1"/>
        <v>basso</v>
      </c>
      <c r="W4" s="9" t="s">
        <v>28</v>
      </c>
      <c r="X4" s="9" t="s">
        <v>28</v>
      </c>
      <c r="Y4" s="9" t="s">
        <v>28</v>
      </c>
      <c r="Z4" s="9" t="s">
        <v>28</v>
      </c>
      <c r="AA4" s="9" t="s">
        <v>28</v>
      </c>
      <c r="AB4" s="13" t="str">
        <f t="shared" si="2"/>
        <v>basso</v>
      </c>
      <c r="AC4" s="9" t="s">
        <v>216</v>
      </c>
      <c r="AH4" s="3">
        <f t="shared" ref="AH4:AH5" si="5">SUM(AI4:AN4)/6</f>
        <v>2</v>
      </c>
      <c r="AI4" s="3">
        <f t="shared" si="3"/>
        <v>3</v>
      </c>
      <c r="AJ4" s="3">
        <f t="shared" si="3"/>
        <v>3</v>
      </c>
      <c r="AK4" s="3">
        <f t="shared" si="3"/>
        <v>1</v>
      </c>
      <c r="AL4" s="3">
        <f t="shared" si="3"/>
        <v>2</v>
      </c>
      <c r="AM4" s="3">
        <f t="shared" si="3"/>
        <v>2</v>
      </c>
      <c r="AN4" s="3">
        <f t="shared" si="3"/>
        <v>1</v>
      </c>
      <c r="AO4" s="3">
        <f t="shared" ref="AO4:AO8" si="6">SUM(AP4:AT4)/5</f>
        <v>2</v>
      </c>
      <c r="AP4" s="3">
        <f t="shared" si="4"/>
        <v>2</v>
      </c>
      <c r="AQ4" s="3">
        <f t="shared" si="4"/>
        <v>2</v>
      </c>
      <c r="AR4" s="3">
        <f t="shared" si="4"/>
        <v>2</v>
      </c>
      <c r="AS4" s="3">
        <f t="shared" si="4"/>
        <v>2</v>
      </c>
      <c r="AT4" s="3">
        <f t="shared" si="4"/>
        <v>2</v>
      </c>
      <c r="AU4" s="3"/>
      <c r="AV4" s="3"/>
      <c r="AW4" s="3"/>
      <c r="AX4" s="3" t="s">
        <v>29</v>
      </c>
    </row>
    <row r="5" spans="1:50" ht="134.25" customHeight="1" x14ac:dyDescent="0.2">
      <c r="A5" s="39" t="s">
        <v>89</v>
      </c>
      <c r="B5" s="8" t="s">
        <v>90</v>
      </c>
      <c r="C5" s="35" t="s">
        <v>221</v>
      </c>
      <c r="D5" s="9" t="s">
        <v>92</v>
      </c>
      <c r="E5" s="9" t="s">
        <v>93</v>
      </c>
      <c r="F5" s="9" t="s">
        <v>94</v>
      </c>
      <c r="G5" s="10" t="str">
        <f t="shared" si="0"/>
        <v>medio</v>
      </c>
      <c r="H5" s="11" t="s">
        <v>95</v>
      </c>
      <c r="I5" s="9" t="s">
        <v>96</v>
      </c>
      <c r="J5" s="4" t="s">
        <v>97</v>
      </c>
      <c r="K5" s="9" t="s">
        <v>102</v>
      </c>
      <c r="L5" s="9" t="s">
        <v>98</v>
      </c>
      <c r="M5" s="9" t="s">
        <v>37</v>
      </c>
      <c r="N5" s="9" t="s">
        <v>72</v>
      </c>
      <c r="O5" s="9" t="s">
        <v>99</v>
      </c>
      <c r="P5" s="9" t="s">
        <v>29</v>
      </c>
      <c r="Q5" s="9" t="s">
        <v>28</v>
      </c>
      <c r="R5" s="9" t="s">
        <v>28</v>
      </c>
      <c r="S5" s="9" t="s">
        <v>29</v>
      </c>
      <c r="T5" s="9" t="s">
        <v>29</v>
      </c>
      <c r="U5" s="9" t="s">
        <v>28</v>
      </c>
      <c r="V5" s="12" t="str">
        <f t="shared" ref="V5:V8" si="7">IF(AH5&lt;1.5,"molto basso",IF(AH5&lt;2.5,"basso",IF(AH5&lt;3.5,"medio",IF(AH5&lt;4.5,"alto","ERRORE VALORE"))))</f>
        <v>medio</v>
      </c>
      <c r="W5" s="9" t="s">
        <v>29</v>
      </c>
      <c r="X5" s="9" t="s">
        <v>28</v>
      </c>
      <c r="Y5" s="9" t="s">
        <v>28</v>
      </c>
      <c r="Z5" s="9" t="s">
        <v>28</v>
      </c>
      <c r="AA5" s="9" t="s">
        <v>28</v>
      </c>
      <c r="AB5" s="13" t="str">
        <f t="shared" si="2"/>
        <v>basso</v>
      </c>
      <c r="AC5" s="9" t="s">
        <v>216</v>
      </c>
      <c r="AH5" s="3">
        <f t="shared" si="5"/>
        <v>2.5</v>
      </c>
      <c r="AI5" s="3">
        <f t="shared" si="3"/>
        <v>3</v>
      </c>
      <c r="AJ5" s="3">
        <f t="shared" si="3"/>
        <v>2</v>
      </c>
      <c r="AK5" s="3">
        <f t="shared" si="3"/>
        <v>2</v>
      </c>
      <c r="AL5" s="3">
        <f t="shared" si="3"/>
        <v>3</v>
      </c>
      <c r="AM5" s="3">
        <f t="shared" si="3"/>
        <v>3</v>
      </c>
      <c r="AN5" s="3">
        <f t="shared" si="3"/>
        <v>2</v>
      </c>
      <c r="AO5" s="3">
        <f t="shared" si="6"/>
        <v>2.2000000000000002</v>
      </c>
      <c r="AP5" s="3">
        <f t="shared" si="4"/>
        <v>3</v>
      </c>
      <c r="AQ5" s="3">
        <f t="shared" si="4"/>
        <v>2</v>
      </c>
      <c r="AR5" s="3">
        <f t="shared" si="4"/>
        <v>2</v>
      </c>
      <c r="AS5" s="3">
        <f t="shared" si="4"/>
        <v>2</v>
      </c>
      <c r="AT5" s="3">
        <f t="shared" si="4"/>
        <v>2</v>
      </c>
      <c r="AU5" s="3"/>
      <c r="AV5" s="3"/>
      <c r="AW5" s="3"/>
      <c r="AX5" s="3" t="s">
        <v>29</v>
      </c>
    </row>
    <row r="6" spans="1:50" ht="106.5" customHeight="1" x14ac:dyDescent="0.2">
      <c r="A6" s="39"/>
      <c r="B6" s="8" t="s">
        <v>91</v>
      </c>
      <c r="C6" s="37"/>
      <c r="D6" s="9" t="s">
        <v>100</v>
      </c>
      <c r="E6" s="9" t="s">
        <v>101</v>
      </c>
      <c r="F6" s="9" t="s">
        <v>94</v>
      </c>
      <c r="G6" s="10" t="str">
        <f t="shared" si="0"/>
        <v>basso</v>
      </c>
      <c r="H6" s="11" t="s">
        <v>95</v>
      </c>
      <c r="I6" s="9" t="s">
        <v>96</v>
      </c>
      <c r="J6" s="4" t="s">
        <v>97</v>
      </c>
      <c r="K6" s="9" t="s">
        <v>102</v>
      </c>
      <c r="L6" s="9" t="s">
        <v>98</v>
      </c>
      <c r="M6" s="9" t="s">
        <v>37</v>
      </c>
      <c r="N6" s="9" t="s">
        <v>72</v>
      </c>
      <c r="O6" s="9" t="s">
        <v>99</v>
      </c>
      <c r="P6" s="9" t="s">
        <v>28</v>
      </c>
      <c r="Q6" s="9" t="s">
        <v>28</v>
      </c>
      <c r="R6" s="9" t="s">
        <v>29</v>
      </c>
      <c r="S6" s="9" t="s">
        <v>28</v>
      </c>
      <c r="T6" s="9" t="s">
        <v>28</v>
      </c>
      <c r="U6" s="9" t="s">
        <v>29</v>
      </c>
      <c r="V6" s="12" t="str">
        <f t="shared" si="7"/>
        <v>basso</v>
      </c>
      <c r="W6" s="9" t="s">
        <v>14</v>
      </c>
      <c r="X6" s="9" t="s">
        <v>29</v>
      </c>
      <c r="Y6" s="9" t="s">
        <v>28</v>
      </c>
      <c r="Z6" s="9" t="s">
        <v>29</v>
      </c>
      <c r="AA6" s="9" t="s">
        <v>28</v>
      </c>
      <c r="AB6" s="13" t="str">
        <f t="shared" si="2"/>
        <v>basso</v>
      </c>
      <c r="AC6" s="9" t="s">
        <v>216</v>
      </c>
      <c r="AH6" s="3">
        <f t="shared" ref="AH6:AH8" si="8">SUM(AI6:AN6)/6</f>
        <v>2.3333333333333335</v>
      </c>
      <c r="AI6" s="3">
        <f t="shared" si="3"/>
        <v>2</v>
      </c>
      <c r="AJ6" s="3">
        <f t="shared" si="3"/>
        <v>2</v>
      </c>
      <c r="AK6" s="3">
        <f t="shared" si="3"/>
        <v>3</v>
      </c>
      <c r="AL6" s="3">
        <f t="shared" si="3"/>
        <v>2</v>
      </c>
      <c r="AM6" s="3">
        <f t="shared" si="3"/>
        <v>2</v>
      </c>
      <c r="AN6" s="3">
        <f t="shared" si="3"/>
        <v>3</v>
      </c>
      <c r="AO6" s="3">
        <f t="shared" si="6"/>
        <v>2.2000000000000002</v>
      </c>
      <c r="AP6" s="3">
        <f t="shared" si="4"/>
        <v>1</v>
      </c>
      <c r="AQ6" s="3">
        <f t="shared" si="4"/>
        <v>3</v>
      </c>
      <c r="AR6" s="3">
        <f t="shared" si="4"/>
        <v>2</v>
      </c>
      <c r="AS6" s="3">
        <f t="shared" si="4"/>
        <v>3</v>
      </c>
      <c r="AT6" s="3">
        <f t="shared" si="4"/>
        <v>2</v>
      </c>
      <c r="AU6" s="3"/>
      <c r="AV6" s="3"/>
      <c r="AW6" s="3"/>
      <c r="AX6" s="3" t="s">
        <v>29</v>
      </c>
    </row>
    <row r="7" spans="1:50" ht="165.6" customHeight="1" x14ac:dyDescent="0.2">
      <c r="A7" s="39" t="s">
        <v>103</v>
      </c>
      <c r="B7" s="18" t="s">
        <v>104</v>
      </c>
      <c r="C7" s="17" t="s">
        <v>108</v>
      </c>
      <c r="D7" s="9" t="s">
        <v>109</v>
      </c>
      <c r="E7" s="9" t="s">
        <v>110</v>
      </c>
      <c r="F7" s="9" t="s">
        <v>161</v>
      </c>
      <c r="G7" s="10" t="str">
        <f t="shared" si="0"/>
        <v>basso</v>
      </c>
      <c r="H7" s="11" t="s">
        <v>115</v>
      </c>
      <c r="I7" s="9" t="s">
        <v>116</v>
      </c>
      <c r="J7" s="4" t="s">
        <v>52</v>
      </c>
      <c r="K7" s="9" t="s">
        <v>59</v>
      </c>
      <c r="L7" s="9" t="s">
        <v>60</v>
      </c>
      <c r="M7" s="9" t="s">
        <v>117</v>
      </c>
      <c r="N7" s="9" t="s">
        <v>86</v>
      </c>
      <c r="O7" s="9" t="s">
        <v>119</v>
      </c>
      <c r="P7" s="9" t="s">
        <v>28</v>
      </c>
      <c r="Q7" s="9" t="s">
        <v>14</v>
      </c>
      <c r="R7" s="9" t="s">
        <v>29</v>
      </c>
      <c r="S7" s="9" t="s">
        <v>14</v>
      </c>
      <c r="T7" s="9" t="s">
        <v>28</v>
      </c>
      <c r="U7" s="9" t="s">
        <v>28</v>
      </c>
      <c r="V7" s="12" t="str">
        <f t="shared" ref="V7" si="9">IF(AH7&lt;1.5,"molto basso",IF(AH7&lt;2.5,"basso",IF(AH7&lt;3.5,"medio",IF(AH7&lt;4.5,"alto","ERRORE VALORE"))))</f>
        <v>basso</v>
      </c>
      <c r="W7" s="9" t="s">
        <v>29</v>
      </c>
      <c r="X7" s="9" t="s">
        <v>28</v>
      </c>
      <c r="Y7" s="9" t="s">
        <v>28</v>
      </c>
      <c r="Z7" s="9" t="s">
        <v>28</v>
      </c>
      <c r="AA7" s="9" t="s">
        <v>28</v>
      </c>
      <c r="AB7" s="13" t="str">
        <f t="shared" ref="AB7" si="10">IF(AO7&lt;1.5,"molto basso",IF(AO7&lt;2.5,"basso",IF(AO7&lt;3.5,"medio",IF(AO7&lt;4.5,"alto","ERRORE VALORE"))))</f>
        <v>basso</v>
      </c>
      <c r="AC7" s="9" t="s">
        <v>216</v>
      </c>
      <c r="AH7" s="3">
        <f t="shared" ref="AH7" si="11">SUM(AI7:AN7)/6</f>
        <v>1.8333333333333333</v>
      </c>
      <c r="AI7" s="3">
        <f t="shared" si="3"/>
        <v>2</v>
      </c>
      <c r="AJ7" s="3">
        <f t="shared" si="3"/>
        <v>1</v>
      </c>
      <c r="AK7" s="3">
        <f t="shared" si="3"/>
        <v>3</v>
      </c>
      <c r="AL7" s="3">
        <f t="shared" si="3"/>
        <v>1</v>
      </c>
      <c r="AM7" s="3">
        <f t="shared" si="3"/>
        <v>2</v>
      </c>
      <c r="AN7" s="3">
        <f t="shared" si="3"/>
        <v>2</v>
      </c>
      <c r="AO7" s="3">
        <f t="shared" ref="AO7" si="12">SUM(AP7:AT7)/5</f>
        <v>2.2000000000000002</v>
      </c>
      <c r="AP7" s="3">
        <f t="shared" si="4"/>
        <v>3</v>
      </c>
      <c r="AQ7" s="3">
        <f t="shared" si="4"/>
        <v>2</v>
      </c>
      <c r="AR7" s="3">
        <f t="shared" si="4"/>
        <v>2</v>
      </c>
      <c r="AS7" s="3">
        <f t="shared" si="4"/>
        <v>2</v>
      </c>
      <c r="AT7" s="3">
        <f t="shared" si="4"/>
        <v>2</v>
      </c>
      <c r="AU7" s="3"/>
      <c r="AV7" s="3"/>
    </row>
    <row r="8" spans="1:50" ht="165.6" customHeight="1" x14ac:dyDescent="0.2">
      <c r="A8" s="39"/>
      <c r="B8" s="18" t="s">
        <v>105</v>
      </c>
      <c r="C8" s="17" t="s">
        <v>108</v>
      </c>
      <c r="D8" s="9" t="s">
        <v>55</v>
      </c>
      <c r="E8" s="9" t="s">
        <v>111</v>
      </c>
      <c r="F8" s="9" t="s">
        <v>161</v>
      </c>
      <c r="G8" s="10" t="str">
        <f t="shared" si="0"/>
        <v>basso</v>
      </c>
      <c r="H8" s="11" t="s">
        <v>115</v>
      </c>
      <c r="I8" s="9" t="s">
        <v>116</v>
      </c>
      <c r="J8" s="4" t="s">
        <v>52</v>
      </c>
      <c r="K8" s="9" t="s">
        <v>59</v>
      </c>
      <c r="L8" s="9" t="s">
        <v>60</v>
      </c>
      <c r="M8" s="9" t="s">
        <v>117</v>
      </c>
      <c r="N8" s="9" t="s">
        <v>86</v>
      </c>
      <c r="O8" s="9" t="s">
        <v>119</v>
      </c>
      <c r="P8" s="9" t="s">
        <v>29</v>
      </c>
      <c r="Q8" s="9" t="s">
        <v>28</v>
      </c>
      <c r="R8" s="9" t="s">
        <v>28</v>
      </c>
      <c r="S8" s="9" t="s">
        <v>28</v>
      </c>
      <c r="T8" s="9" t="s">
        <v>28</v>
      </c>
      <c r="U8" s="9" t="s">
        <v>28</v>
      </c>
      <c r="V8" s="12" t="str">
        <f t="shared" si="7"/>
        <v>basso</v>
      </c>
      <c r="W8" s="9" t="s">
        <v>29</v>
      </c>
      <c r="X8" s="9" t="s">
        <v>28</v>
      </c>
      <c r="Y8" s="9" t="s">
        <v>28</v>
      </c>
      <c r="Z8" s="9" t="s">
        <v>28</v>
      </c>
      <c r="AA8" s="9" t="s">
        <v>28</v>
      </c>
      <c r="AB8" s="13" t="str">
        <f t="shared" si="2"/>
        <v>basso</v>
      </c>
      <c r="AC8" s="18" t="s">
        <v>45</v>
      </c>
      <c r="AH8" s="3">
        <f t="shared" si="8"/>
        <v>2.1666666666666665</v>
      </c>
      <c r="AI8" s="3">
        <f t="shared" si="3"/>
        <v>3</v>
      </c>
      <c r="AJ8" s="3">
        <f t="shared" si="3"/>
        <v>2</v>
      </c>
      <c r="AK8" s="3">
        <f t="shared" si="3"/>
        <v>2</v>
      </c>
      <c r="AL8" s="3">
        <f t="shared" si="3"/>
        <v>2</v>
      </c>
      <c r="AM8" s="3">
        <f t="shared" si="3"/>
        <v>2</v>
      </c>
      <c r="AN8" s="3">
        <f t="shared" si="3"/>
        <v>2</v>
      </c>
      <c r="AO8" s="3">
        <f t="shared" si="6"/>
        <v>2.2000000000000002</v>
      </c>
      <c r="AP8" s="3">
        <f t="shared" si="4"/>
        <v>3</v>
      </c>
      <c r="AQ8" s="3">
        <f t="shared" si="4"/>
        <v>2</v>
      </c>
      <c r="AR8" s="3">
        <f t="shared" si="4"/>
        <v>2</v>
      </c>
      <c r="AS8" s="3">
        <f t="shared" si="4"/>
        <v>2</v>
      </c>
      <c r="AT8" s="3">
        <f t="shared" si="4"/>
        <v>2</v>
      </c>
      <c r="AU8" s="3"/>
      <c r="AV8" s="3"/>
    </row>
    <row r="9" spans="1:50" ht="165.6" customHeight="1" x14ac:dyDescent="0.2">
      <c r="A9" s="40"/>
      <c r="B9" s="18" t="s">
        <v>106</v>
      </c>
      <c r="C9" s="17" t="s">
        <v>107</v>
      </c>
      <c r="D9" s="9" t="s">
        <v>55</v>
      </c>
      <c r="E9" s="9" t="s">
        <v>112</v>
      </c>
      <c r="F9" s="9" t="s">
        <v>220</v>
      </c>
      <c r="G9" s="10" t="str">
        <f t="shared" si="0"/>
        <v>basso</v>
      </c>
      <c r="H9" s="11" t="s">
        <v>114</v>
      </c>
      <c r="I9" s="9" t="s">
        <v>116</v>
      </c>
      <c r="J9" s="4" t="s">
        <v>52</v>
      </c>
      <c r="K9" s="9" t="s">
        <v>59</v>
      </c>
      <c r="L9" s="9" t="s">
        <v>60</v>
      </c>
      <c r="M9" s="9" t="s">
        <v>117</v>
      </c>
      <c r="N9" s="9" t="s">
        <v>118</v>
      </c>
      <c r="O9" s="9" t="s">
        <v>120</v>
      </c>
      <c r="P9" s="9" t="s">
        <v>29</v>
      </c>
      <c r="Q9" s="9" t="s">
        <v>28</v>
      </c>
      <c r="R9" s="9" t="s">
        <v>28</v>
      </c>
      <c r="S9" s="9" t="s">
        <v>28</v>
      </c>
      <c r="T9" s="9" t="s">
        <v>28</v>
      </c>
      <c r="U9" s="9" t="s">
        <v>28</v>
      </c>
      <c r="V9" s="12" t="str">
        <f t="shared" ref="V9" si="13">IF(AH9&lt;1.5,"molto basso",IF(AH9&lt;2.5,"basso",IF(AH9&lt;3.5,"medio",IF(AH9&lt;4.5,"alto","ERRORE VALORE"))))</f>
        <v>basso</v>
      </c>
      <c r="W9" s="9" t="s">
        <v>29</v>
      </c>
      <c r="X9" s="9" t="s">
        <v>28</v>
      </c>
      <c r="Y9" s="9" t="s">
        <v>28</v>
      </c>
      <c r="Z9" s="9" t="s">
        <v>28</v>
      </c>
      <c r="AA9" s="9" t="s">
        <v>28</v>
      </c>
      <c r="AB9" s="13" t="str">
        <f t="shared" ref="AB9" si="14">IF(AO9&lt;1.5,"molto basso",IF(AO9&lt;2.5,"basso",IF(AO9&lt;3.5,"medio",IF(AO9&lt;4.5,"alto","ERRORE VALORE"))))</f>
        <v>basso</v>
      </c>
      <c r="AC9" s="18" t="s">
        <v>45</v>
      </c>
      <c r="AH9" s="3">
        <f t="shared" ref="AH9" si="15">SUM(AI9:AN9)/6</f>
        <v>2.1666666666666665</v>
      </c>
      <c r="AI9" s="3">
        <f t="shared" si="3"/>
        <v>3</v>
      </c>
      <c r="AJ9" s="3">
        <f t="shared" si="3"/>
        <v>2</v>
      </c>
      <c r="AK9" s="3">
        <f t="shared" si="3"/>
        <v>2</v>
      </c>
      <c r="AL9" s="3">
        <f t="shared" si="3"/>
        <v>2</v>
      </c>
      <c r="AM9" s="3">
        <f t="shared" si="3"/>
        <v>2</v>
      </c>
      <c r="AN9" s="3">
        <f t="shared" si="3"/>
        <v>2</v>
      </c>
      <c r="AO9" s="3">
        <f t="shared" ref="AO9" si="16">SUM(AP9:AT9)/5</f>
        <v>2.2000000000000002</v>
      </c>
      <c r="AP9" s="3">
        <f t="shared" si="4"/>
        <v>3</v>
      </c>
      <c r="AQ9" s="3">
        <f t="shared" si="4"/>
        <v>2</v>
      </c>
      <c r="AR9" s="3">
        <f t="shared" si="4"/>
        <v>2</v>
      </c>
      <c r="AS9" s="3">
        <f t="shared" si="4"/>
        <v>2</v>
      </c>
      <c r="AT9" s="3">
        <f t="shared" si="4"/>
        <v>2</v>
      </c>
      <c r="AU9" s="3"/>
      <c r="AV9" s="3"/>
    </row>
    <row r="10" spans="1:50" ht="11.25" customHeight="1" x14ac:dyDescent="0.2">
      <c r="A10" s="7"/>
    </row>
    <row r="11" spans="1:50" ht="11.25" customHeight="1" x14ac:dyDescent="0.2">
      <c r="A11" s="7"/>
    </row>
    <row r="12" spans="1:50" ht="11.25" customHeight="1" x14ac:dyDescent="0.2">
      <c r="A12" s="7"/>
    </row>
  </sheetData>
  <mergeCells count="11">
    <mergeCell ref="C3:C4"/>
    <mergeCell ref="A3:A4"/>
    <mergeCell ref="C5:C6"/>
    <mergeCell ref="A5:A6"/>
    <mergeCell ref="A7:A9"/>
    <mergeCell ref="AC1:AC2"/>
    <mergeCell ref="A1:D1"/>
    <mergeCell ref="E1:H1"/>
    <mergeCell ref="I1:N1"/>
    <mergeCell ref="O1:V1"/>
    <mergeCell ref="W1:AB1"/>
  </mergeCells>
  <dataValidations count="1">
    <dataValidation type="list" allowBlank="1" showInputMessage="1" showErrorMessage="1" sqref="W3:AA6 P3:U9" xr:uid="{6A462388-F6CA-4F17-9535-4095D2ED5D60}">
      <formula1>$AX$1:$AX$4</formula1>
    </dataValidation>
  </dataValidations>
  <pageMargins left="0.27559055118110237" right="0.19685039370078741" top="0.74803149606299213" bottom="0.35433070866141736" header="0.31496062992125984" footer="0.31496062992125984"/>
  <pageSetup paperSize="8" scale="62" fitToHeight="0" orientation="landscape" r:id="rId1"/>
  <headerFooter>
    <oddHeader>&amp;LAUTOMOBILE CLUB TRENTO&amp;CPIAO - MAPPATURA DEI PROCESSI</oddHeader>
    <oddFooter>Pagina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B0F4B-E361-453A-A951-ED8445D1C262}">
  <sheetPr>
    <pageSetUpPr fitToPage="1"/>
  </sheetPr>
  <dimension ref="A1:AX13"/>
  <sheetViews>
    <sheetView tabSelected="1" zoomScale="110" zoomScaleNormal="110" workbookViewId="0">
      <selection activeCell="D2" sqref="D2"/>
    </sheetView>
  </sheetViews>
  <sheetFormatPr defaultColWidth="9.140625" defaultRowHeight="12" x14ac:dyDescent="0.2"/>
  <cols>
    <col min="1" max="2" width="10.42578125" style="15" customWidth="1"/>
    <col min="3" max="3" width="9.42578125" style="14" customWidth="1"/>
    <col min="4" max="4" width="13.85546875" style="14" customWidth="1"/>
    <col min="5" max="5" width="9.85546875" style="14" customWidth="1"/>
    <col min="6" max="6" width="11.42578125" style="14" customWidth="1"/>
    <col min="7" max="7" width="11.140625" style="16" customWidth="1"/>
    <col min="8" max="8" width="11.85546875" style="14" customWidth="1"/>
    <col min="9" max="10" width="12.42578125" style="14" customWidth="1"/>
    <col min="11" max="11" width="10.5703125" style="14" customWidth="1"/>
    <col min="12" max="12" width="9.5703125" style="14" customWidth="1"/>
    <col min="13" max="13" width="11" style="14" customWidth="1"/>
    <col min="14" max="14" width="12.140625" style="14" customWidth="1"/>
    <col min="15" max="15" width="10.42578125" style="14" customWidth="1"/>
    <col min="16" max="21" width="9.140625" style="14"/>
    <col min="22" max="22" width="12.85546875" style="14" customWidth="1"/>
    <col min="23" max="27" width="9.140625" style="14"/>
    <col min="28" max="28" width="11.85546875" style="14" customWidth="1"/>
    <col min="29" max="29" width="36.5703125" style="14" customWidth="1"/>
    <col min="30" max="16384" width="9.140625" style="14"/>
  </cols>
  <sheetData>
    <row r="1" spans="1:50" s="2" customFormat="1" ht="82.5" customHeight="1" x14ac:dyDescent="0.25">
      <c r="A1" s="22"/>
      <c r="B1" s="23"/>
      <c r="C1" s="23"/>
      <c r="D1" s="24"/>
      <c r="E1" s="25" t="s">
        <v>0</v>
      </c>
      <c r="F1" s="26"/>
      <c r="G1" s="26"/>
      <c r="H1" s="27"/>
      <c r="I1" s="22" t="s">
        <v>1</v>
      </c>
      <c r="J1" s="23"/>
      <c r="K1" s="23"/>
      <c r="L1" s="23"/>
      <c r="M1" s="23"/>
      <c r="N1" s="24"/>
      <c r="O1" s="28" t="s">
        <v>11</v>
      </c>
      <c r="P1" s="29"/>
      <c r="Q1" s="29"/>
      <c r="R1" s="29"/>
      <c r="S1" s="29"/>
      <c r="T1" s="29"/>
      <c r="U1" s="29"/>
      <c r="V1" s="30"/>
      <c r="W1" s="31" t="s">
        <v>12</v>
      </c>
      <c r="X1" s="32"/>
      <c r="Y1" s="32"/>
      <c r="Z1" s="32"/>
      <c r="AA1" s="32"/>
      <c r="AB1" s="33"/>
      <c r="AC1" s="20" t="s">
        <v>13</v>
      </c>
      <c r="AD1" s="1"/>
      <c r="AX1" s="3" t="s">
        <v>14</v>
      </c>
    </row>
    <row r="2" spans="1:50" s="2" customFormat="1" ht="198.6" customHeight="1" x14ac:dyDescent="0.25">
      <c r="A2" s="4" t="s">
        <v>47</v>
      </c>
      <c r="B2" s="4" t="s">
        <v>48</v>
      </c>
      <c r="C2" s="4" t="s">
        <v>2</v>
      </c>
      <c r="D2" s="4" t="s">
        <v>3</v>
      </c>
      <c r="E2" s="4" t="s">
        <v>9</v>
      </c>
      <c r="F2" s="4" t="s">
        <v>4</v>
      </c>
      <c r="G2" s="4" t="s">
        <v>62</v>
      </c>
      <c r="H2" s="4" t="s">
        <v>10</v>
      </c>
      <c r="I2" s="4" t="s">
        <v>50</v>
      </c>
      <c r="J2" s="4" t="s">
        <v>49</v>
      </c>
      <c r="K2" s="4" t="s">
        <v>5</v>
      </c>
      <c r="L2" s="4" t="s">
        <v>6</v>
      </c>
      <c r="M2" s="4" t="s">
        <v>7</v>
      </c>
      <c r="N2" s="4" t="s">
        <v>8</v>
      </c>
      <c r="O2" s="5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7" t="s">
        <v>22</v>
      </c>
      <c r="AC2" s="21"/>
      <c r="AX2" s="3" t="s">
        <v>28</v>
      </c>
    </row>
    <row r="3" spans="1:50" ht="139.5" customHeight="1" x14ac:dyDescent="0.2">
      <c r="A3" s="38" t="s">
        <v>121</v>
      </c>
      <c r="B3" s="18" t="s">
        <v>122</v>
      </c>
      <c r="C3" s="35" t="s">
        <v>124</v>
      </c>
      <c r="D3" s="9" t="s">
        <v>125</v>
      </c>
      <c r="E3" s="9" t="s">
        <v>127</v>
      </c>
      <c r="F3" s="9" t="s">
        <v>129</v>
      </c>
      <c r="G3" s="10" t="str">
        <f t="shared" ref="G3:G10" si="0">IF(AND(AH3&gt;=2.5,AO3&gt;=2.5),"alto",IF(OR(AND(AH3&gt;=2.5,AO3&gt;=1.5,AO3&lt;2.5),AND(AH3&gt;=1.5,AH3&lt;2.5,AO3&gt;=2.5)),"medio",IF(OR(AND(AH3&lt;1.5,AO3&lt;2.5),AND(AH3&lt;2.5,AH3&gt;=1.5,AO3&lt;1.5)),"molto basso","basso")))</f>
        <v>basso</v>
      </c>
      <c r="H3" s="11" t="s">
        <v>84</v>
      </c>
      <c r="I3" s="9" t="s">
        <v>130</v>
      </c>
      <c r="J3" s="4" t="s">
        <v>52</v>
      </c>
      <c r="K3" s="9" t="s">
        <v>133</v>
      </c>
      <c r="L3" s="9" t="s">
        <v>85</v>
      </c>
      <c r="M3" s="9" t="s">
        <v>37</v>
      </c>
      <c r="N3" s="9" t="s">
        <v>87</v>
      </c>
      <c r="O3" s="9" t="s">
        <v>88</v>
      </c>
      <c r="P3" s="9" t="s">
        <v>29</v>
      </c>
      <c r="Q3" s="9" t="s">
        <v>29</v>
      </c>
      <c r="R3" s="9" t="s">
        <v>14</v>
      </c>
      <c r="S3" s="9" t="s">
        <v>29</v>
      </c>
      <c r="T3" s="9" t="s">
        <v>14</v>
      </c>
      <c r="U3" s="9" t="s">
        <v>14</v>
      </c>
      <c r="V3" s="12" t="str">
        <f t="shared" ref="V3:V10" si="1">IF(AH3&lt;1.5,"molto basso",IF(AH3&lt;2.5,"basso",IF(AH3&lt;3.5,"medio",IF(AH3&lt;4.5,"alto","ERRORE VALORE"))))</f>
        <v>basso</v>
      </c>
      <c r="W3" s="9" t="s">
        <v>28</v>
      </c>
      <c r="X3" s="9" t="s">
        <v>29</v>
      </c>
      <c r="Y3" s="9" t="s">
        <v>29</v>
      </c>
      <c r="Z3" s="9" t="s">
        <v>28</v>
      </c>
      <c r="AA3" s="9" t="s">
        <v>28</v>
      </c>
      <c r="AB3" s="13" t="str">
        <f t="shared" ref="AB3:AB10" si="2">IF(AO3&lt;1.5,"molto basso",IF(AO3&lt;2.5,"basso",IF(AO3&lt;3.5,"medio",IF(AO3&lt;4.5,"alto","ERRORE VALORE"))))</f>
        <v>basso</v>
      </c>
      <c r="AC3" s="9" t="s">
        <v>45</v>
      </c>
      <c r="AH3" s="3">
        <f>SUM(AI3:AN3)/6</f>
        <v>2</v>
      </c>
      <c r="AI3" s="3">
        <f t="shared" ref="AI3:AN5" si="3">MATCH(P3,$AX$1:$AX$4,0)</f>
        <v>3</v>
      </c>
      <c r="AJ3" s="3">
        <f t="shared" si="3"/>
        <v>3</v>
      </c>
      <c r="AK3" s="3">
        <f t="shared" si="3"/>
        <v>1</v>
      </c>
      <c r="AL3" s="3">
        <f t="shared" si="3"/>
        <v>3</v>
      </c>
      <c r="AM3" s="3">
        <f t="shared" si="3"/>
        <v>1</v>
      </c>
      <c r="AN3" s="3">
        <f t="shared" si="3"/>
        <v>1</v>
      </c>
      <c r="AO3" s="3">
        <f>SUM(AP3:AT3)/5</f>
        <v>2.4</v>
      </c>
      <c r="AP3" s="3">
        <f t="shared" ref="AP3:AT5" si="4">MATCH(W3,$AX$1:$AX$4,0)</f>
        <v>2</v>
      </c>
      <c r="AQ3" s="3">
        <f t="shared" si="4"/>
        <v>3</v>
      </c>
      <c r="AR3" s="3">
        <f t="shared" si="4"/>
        <v>3</v>
      </c>
      <c r="AS3" s="3">
        <f t="shared" si="4"/>
        <v>2</v>
      </c>
      <c r="AT3" s="3">
        <f t="shared" si="4"/>
        <v>2</v>
      </c>
      <c r="AU3" s="3"/>
      <c r="AV3" s="3"/>
      <c r="AW3" s="3"/>
      <c r="AX3" s="3" t="s">
        <v>29</v>
      </c>
    </row>
    <row r="4" spans="1:50" ht="139.5" customHeight="1" x14ac:dyDescent="0.2">
      <c r="A4" s="39"/>
      <c r="B4" s="18" t="s">
        <v>123</v>
      </c>
      <c r="C4" s="36"/>
      <c r="D4" s="9" t="s">
        <v>126</v>
      </c>
      <c r="E4" s="9" t="s">
        <v>128</v>
      </c>
      <c r="F4" s="9" t="s">
        <v>131</v>
      </c>
      <c r="G4" s="10" t="str">
        <f t="shared" si="0"/>
        <v>basso</v>
      </c>
      <c r="H4" s="11" t="s">
        <v>84</v>
      </c>
      <c r="I4" s="9" t="s">
        <v>132</v>
      </c>
      <c r="J4" s="4" t="s">
        <v>52</v>
      </c>
      <c r="K4" s="9" t="s">
        <v>133</v>
      </c>
      <c r="L4" s="9" t="s">
        <v>85</v>
      </c>
      <c r="M4" s="9" t="s">
        <v>37</v>
      </c>
      <c r="N4" s="9" t="s">
        <v>87</v>
      </c>
      <c r="O4" s="9" t="s">
        <v>88</v>
      </c>
      <c r="P4" s="9" t="s">
        <v>14</v>
      </c>
      <c r="Q4" s="9" t="s">
        <v>28</v>
      </c>
      <c r="R4" s="9" t="s">
        <v>14</v>
      </c>
      <c r="S4" s="9" t="s">
        <v>28</v>
      </c>
      <c r="T4" s="9" t="s">
        <v>28</v>
      </c>
      <c r="U4" s="9" t="s">
        <v>14</v>
      </c>
      <c r="V4" s="12" t="str">
        <f t="shared" si="1"/>
        <v>basso</v>
      </c>
      <c r="W4" s="9" t="s">
        <v>28</v>
      </c>
      <c r="X4" s="9" t="s">
        <v>28</v>
      </c>
      <c r="Y4" s="9" t="s">
        <v>28</v>
      </c>
      <c r="Z4" s="9" t="s">
        <v>28</v>
      </c>
      <c r="AA4" s="9" t="s">
        <v>28</v>
      </c>
      <c r="AB4" s="13" t="str">
        <f t="shared" si="2"/>
        <v>basso</v>
      </c>
      <c r="AC4" s="9" t="s">
        <v>216</v>
      </c>
      <c r="AH4" s="3">
        <f t="shared" ref="AH4:AH5" si="5">SUM(AI4:AN4)/6</f>
        <v>1.5</v>
      </c>
      <c r="AI4" s="3">
        <f t="shared" si="3"/>
        <v>1</v>
      </c>
      <c r="AJ4" s="3">
        <f t="shared" si="3"/>
        <v>2</v>
      </c>
      <c r="AK4" s="3">
        <f t="shared" si="3"/>
        <v>1</v>
      </c>
      <c r="AL4" s="3">
        <f t="shared" si="3"/>
        <v>2</v>
      </c>
      <c r="AM4" s="3">
        <f t="shared" si="3"/>
        <v>2</v>
      </c>
      <c r="AN4" s="3">
        <f t="shared" si="3"/>
        <v>1</v>
      </c>
      <c r="AO4" s="3">
        <f t="shared" ref="AO4:AO10" si="6">SUM(AP4:AT4)/5</f>
        <v>2</v>
      </c>
      <c r="AP4" s="3">
        <f t="shared" si="4"/>
        <v>2</v>
      </c>
      <c r="AQ4" s="3">
        <f t="shared" si="4"/>
        <v>2</v>
      </c>
      <c r="AR4" s="3">
        <f t="shared" si="4"/>
        <v>2</v>
      </c>
      <c r="AS4" s="3">
        <f t="shared" si="4"/>
        <v>2</v>
      </c>
      <c r="AT4" s="3">
        <f t="shared" si="4"/>
        <v>2</v>
      </c>
      <c r="AU4" s="3"/>
      <c r="AV4" s="3"/>
      <c r="AW4" s="3"/>
      <c r="AX4" s="3" t="s">
        <v>29</v>
      </c>
    </row>
    <row r="5" spans="1:50" ht="134.25" customHeight="1" x14ac:dyDescent="0.2">
      <c r="A5" s="39" t="s">
        <v>134</v>
      </c>
      <c r="B5" s="18" t="s">
        <v>135</v>
      </c>
      <c r="C5" s="35" t="s">
        <v>221</v>
      </c>
      <c r="D5" s="9" t="s">
        <v>138</v>
      </c>
      <c r="E5" s="9" t="s">
        <v>139</v>
      </c>
      <c r="F5" s="9" t="s">
        <v>94</v>
      </c>
      <c r="G5" s="10" t="str">
        <f t="shared" si="0"/>
        <v>medio</v>
      </c>
      <c r="H5" s="11" t="s">
        <v>95</v>
      </c>
      <c r="I5" s="11" t="s">
        <v>95</v>
      </c>
      <c r="J5" s="4" t="s">
        <v>97</v>
      </c>
      <c r="K5" s="9" t="s">
        <v>102</v>
      </c>
      <c r="L5" s="9" t="s">
        <v>98</v>
      </c>
      <c r="M5" s="9" t="s">
        <v>37</v>
      </c>
      <c r="N5" s="9" t="s">
        <v>87</v>
      </c>
      <c r="O5" s="9" t="s">
        <v>140</v>
      </c>
      <c r="P5" s="9" t="s">
        <v>29</v>
      </c>
      <c r="Q5" s="9" t="s">
        <v>28</v>
      </c>
      <c r="R5" s="9" t="s">
        <v>28</v>
      </c>
      <c r="S5" s="9" t="s">
        <v>29</v>
      </c>
      <c r="T5" s="9" t="s">
        <v>29</v>
      </c>
      <c r="U5" s="9" t="s">
        <v>28</v>
      </c>
      <c r="V5" s="12" t="str">
        <f t="shared" si="1"/>
        <v>medio</v>
      </c>
      <c r="W5" s="9" t="s">
        <v>29</v>
      </c>
      <c r="X5" s="9" t="s">
        <v>28</v>
      </c>
      <c r="Y5" s="9" t="s">
        <v>28</v>
      </c>
      <c r="Z5" s="9" t="s">
        <v>28</v>
      </c>
      <c r="AA5" s="9" t="s">
        <v>28</v>
      </c>
      <c r="AB5" s="13" t="str">
        <f t="shared" si="2"/>
        <v>basso</v>
      </c>
      <c r="AC5" s="9" t="s">
        <v>141</v>
      </c>
      <c r="AH5" s="3">
        <f t="shared" si="5"/>
        <v>2.5</v>
      </c>
      <c r="AI5" s="3">
        <f t="shared" si="3"/>
        <v>3</v>
      </c>
      <c r="AJ5" s="3">
        <f t="shared" si="3"/>
        <v>2</v>
      </c>
      <c r="AK5" s="3">
        <f t="shared" si="3"/>
        <v>2</v>
      </c>
      <c r="AL5" s="3">
        <f t="shared" si="3"/>
        <v>3</v>
      </c>
      <c r="AM5" s="3">
        <f t="shared" si="3"/>
        <v>3</v>
      </c>
      <c r="AN5" s="3">
        <f t="shared" si="3"/>
        <v>2</v>
      </c>
      <c r="AO5" s="3">
        <f t="shared" si="6"/>
        <v>2.2000000000000002</v>
      </c>
      <c r="AP5" s="3">
        <f t="shared" si="4"/>
        <v>3</v>
      </c>
      <c r="AQ5" s="3">
        <f t="shared" si="4"/>
        <v>2</v>
      </c>
      <c r="AR5" s="3">
        <f t="shared" si="4"/>
        <v>2</v>
      </c>
      <c r="AS5" s="3">
        <f t="shared" si="4"/>
        <v>2</v>
      </c>
      <c r="AT5" s="3">
        <f t="shared" si="4"/>
        <v>2</v>
      </c>
      <c r="AU5" s="3"/>
      <c r="AV5" s="3"/>
      <c r="AW5" s="3"/>
      <c r="AX5" s="3" t="s">
        <v>29</v>
      </c>
    </row>
    <row r="6" spans="1:50" ht="134.25" customHeight="1" x14ac:dyDescent="0.2">
      <c r="A6" s="39"/>
      <c r="B6" s="18" t="s">
        <v>137</v>
      </c>
      <c r="C6" s="36"/>
      <c r="D6" s="9" t="s">
        <v>142</v>
      </c>
      <c r="E6" s="9" t="s">
        <v>143</v>
      </c>
      <c r="F6" s="9" t="s">
        <v>94</v>
      </c>
      <c r="G6" s="10" t="str">
        <f t="shared" si="0"/>
        <v>molto basso</v>
      </c>
      <c r="H6" s="11" t="s">
        <v>95</v>
      </c>
      <c r="I6" s="11" t="s">
        <v>95</v>
      </c>
      <c r="J6" s="4" t="s">
        <v>97</v>
      </c>
      <c r="K6" s="9" t="s">
        <v>102</v>
      </c>
      <c r="L6" s="9" t="s">
        <v>98</v>
      </c>
      <c r="M6" s="9" t="s">
        <v>37</v>
      </c>
      <c r="N6" s="9" t="s">
        <v>144</v>
      </c>
      <c r="O6" s="9" t="s">
        <v>145</v>
      </c>
      <c r="P6" s="9" t="s">
        <v>14</v>
      </c>
      <c r="Q6" s="9" t="s">
        <v>28</v>
      </c>
      <c r="R6" s="9" t="s">
        <v>28</v>
      </c>
      <c r="S6" s="9" t="s">
        <v>28</v>
      </c>
      <c r="T6" s="9" t="s">
        <v>14</v>
      </c>
      <c r="U6" s="9" t="s">
        <v>14</v>
      </c>
      <c r="V6" s="12" t="str">
        <f t="shared" si="1"/>
        <v>molto basso</v>
      </c>
      <c r="W6" s="9" t="s">
        <v>28</v>
      </c>
      <c r="X6" s="9" t="s">
        <v>28</v>
      </c>
      <c r="Y6" s="9" t="s">
        <v>29</v>
      </c>
      <c r="Z6" s="9" t="s">
        <v>14</v>
      </c>
      <c r="AA6" s="9" t="s">
        <v>28</v>
      </c>
      <c r="AB6" s="13" t="str">
        <f t="shared" si="2"/>
        <v>molto basso</v>
      </c>
      <c r="AC6" s="9" t="s">
        <v>141</v>
      </c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50" ht="106.5" customHeight="1" x14ac:dyDescent="0.2">
      <c r="A7" s="39"/>
      <c r="B7" s="18" t="s">
        <v>136</v>
      </c>
      <c r="C7" s="37"/>
      <c r="D7" s="9" t="s">
        <v>146</v>
      </c>
      <c r="E7" s="9" t="s">
        <v>147</v>
      </c>
      <c r="F7" s="9" t="s">
        <v>148</v>
      </c>
      <c r="G7" s="10" t="str">
        <f t="shared" si="0"/>
        <v>basso</v>
      </c>
      <c r="H7" s="11" t="s">
        <v>95</v>
      </c>
      <c r="I7" s="9" t="s">
        <v>96</v>
      </c>
      <c r="J7" s="4" t="s">
        <v>97</v>
      </c>
      <c r="K7" s="9" t="s">
        <v>102</v>
      </c>
      <c r="L7" s="9" t="s">
        <v>98</v>
      </c>
      <c r="M7" s="9" t="s">
        <v>37</v>
      </c>
      <c r="N7" s="9" t="s">
        <v>87</v>
      </c>
      <c r="O7" s="9" t="s">
        <v>149</v>
      </c>
      <c r="P7" s="9" t="s">
        <v>28</v>
      </c>
      <c r="Q7" s="9" t="s">
        <v>28</v>
      </c>
      <c r="R7" s="9" t="s">
        <v>29</v>
      </c>
      <c r="S7" s="9" t="s">
        <v>28</v>
      </c>
      <c r="T7" s="9" t="s">
        <v>28</v>
      </c>
      <c r="U7" s="9" t="s">
        <v>29</v>
      </c>
      <c r="V7" s="12" t="str">
        <f t="shared" si="1"/>
        <v>basso</v>
      </c>
      <c r="W7" s="9" t="s">
        <v>14</v>
      </c>
      <c r="X7" s="9" t="s">
        <v>29</v>
      </c>
      <c r="Y7" s="9" t="s">
        <v>28</v>
      </c>
      <c r="Z7" s="9" t="s">
        <v>29</v>
      </c>
      <c r="AA7" s="9" t="s">
        <v>28</v>
      </c>
      <c r="AB7" s="13" t="str">
        <f t="shared" si="2"/>
        <v>basso</v>
      </c>
      <c r="AC7" s="9" t="s">
        <v>141</v>
      </c>
      <c r="AH7" s="3">
        <f t="shared" ref="AH7:AH10" si="7">SUM(AI7:AN7)/6</f>
        <v>2.3333333333333335</v>
      </c>
      <c r="AI7" s="3">
        <f t="shared" ref="AI7:AN10" si="8">MATCH(P7,$AX$1:$AX$4,0)</f>
        <v>2</v>
      </c>
      <c r="AJ7" s="3">
        <f t="shared" si="8"/>
        <v>2</v>
      </c>
      <c r="AK7" s="3">
        <f t="shared" si="8"/>
        <v>3</v>
      </c>
      <c r="AL7" s="3">
        <f t="shared" si="8"/>
        <v>2</v>
      </c>
      <c r="AM7" s="3">
        <f t="shared" si="8"/>
        <v>2</v>
      </c>
      <c r="AN7" s="3">
        <f t="shared" si="8"/>
        <v>3</v>
      </c>
      <c r="AO7" s="3">
        <f t="shared" si="6"/>
        <v>2.2000000000000002</v>
      </c>
      <c r="AP7" s="3">
        <f t="shared" ref="AP7:AT10" si="9">MATCH(W7,$AX$1:$AX$4,0)</f>
        <v>1</v>
      </c>
      <c r="AQ7" s="3">
        <f t="shared" si="9"/>
        <v>3</v>
      </c>
      <c r="AR7" s="3">
        <f t="shared" si="9"/>
        <v>2</v>
      </c>
      <c r="AS7" s="3">
        <f t="shared" si="9"/>
        <v>3</v>
      </c>
      <c r="AT7" s="3">
        <f t="shared" si="9"/>
        <v>2</v>
      </c>
      <c r="AU7" s="3"/>
      <c r="AV7" s="3"/>
      <c r="AW7" s="3"/>
      <c r="AX7" s="3" t="s">
        <v>29</v>
      </c>
    </row>
    <row r="8" spans="1:50" ht="165.6" customHeight="1" x14ac:dyDescent="0.2">
      <c r="A8" s="39" t="s">
        <v>150</v>
      </c>
      <c r="B8" s="18" t="s">
        <v>151</v>
      </c>
      <c r="C8" s="35" t="s">
        <v>154</v>
      </c>
      <c r="D8" s="9" t="s">
        <v>155</v>
      </c>
      <c r="E8" s="9" t="s">
        <v>158</v>
      </c>
      <c r="F8" s="9" t="s">
        <v>162</v>
      </c>
      <c r="G8" s="10" t="str">
        <f t="shared" si="0"/>
        <v>basso</v>
      </c>
      <c r="H8" s="11" t="s">
        <v>163</v>
      </c>
      <c r="I8" s="9" t="s">
        <v>116</v>
      </c>
      <c r="J8" s="4" t="s">
        <v>52</v>
      </c>
      <c r="K8" s="9" t="s">
        <v>59</v>
      </c>
      <c r="L8" s="9" t="s">
        <v>164</v>
      </c>
      <c r="M8" s="9" t="s">
        <v>37</v>
      </c>
      <c r="N8" s="9" t="s">
        <v>165</v>
      </c>
      <c r="O8" s="9" t="s">
        <v>166</v>
      </c>
      <c r="P8" s="9" t="s">
        <v>29</v>
      </c>
      <c r="Q8" s="9" t="s">
        <v>14</v>
      </c>
      <c r="R8" s="9" t="s">
        <v>29</v>
      </c>
      <c r="S8" s="9" t="s">
        <v>14</v>
      </c>
      <c r="T8" s="9" t="s">
        <v>28</v>
      </c>
      <c r="U8" s="9" t="s">
        <v>29</v>
      </c>
      <c r="V8" s="12" t="str">
        <f t="shared" si="1"/>
        <v>basso</v>
      </c>
      <c r="W8" s="9" t="s">
        <v>29</v>
      </c>
      <c r="X8" s="9" t="s">
        <v>28</v>
      </c>
      <c r="Y8" s="9" t="s">
        <v>28</v>
      </c>
      <c r="Z8" s="9" t="s">
        <v>28</v>
      </c>
      <c r="AA8" s="9" t="s">
        <v>28</v>
      </c>
      <c r="AB8" s="13" t="str">
        <f t="shared" si="2"/>
        <v>basso</v>
      </c>
      <c r="AC8" s="9" t="s">
        <v>45</v>
      </c>
      <c r="AH8" s="3">
        <f t="shared" si="7"/>
        <v>2.1666666666666665</v>
      </c>
      <c r="AI8" s="3">
        <f t="shared" si="8"/>
        <v>3</v>
      </c>
      <c r="AJ8" s="3">
        <f t="shared" si="8"/>
        <v>1</v>
      </c>
      <c r="AK8" s="3">
        <f t="shared" si="8"/>
        <v>3</v>
      </c>
      <c r="AL8" s="3">
        <f t="shared" si="8"/>
        <v>1</v>
      </c>
      <c r="AM8" s="3">
        <f t="shared" si="8"/>
        <v>2</v>
      </c>
      <c r="AN8" s="3">
        <f t="shared" si="8"/>
        <v>3</v>
      </c>
      <c r="AO8" s="3">
        <f t="shared" si="6"/>
        <v>2.2000000000000002</v>
      </c>
      <c r="AP8" s="3">
        <f t="shared" si="9"/>
        <v>3</v>
      </c>
      <c r="AQ8" s="3">
        <f t="shared" si="9"/>
        <v>2</v>
      </c>
      <c r="AR8" s="3">
        <f t="shared" si="9"/>
        <v>2</v>
      </c>
      <c r="AS8" s="3">
        <f t="shared" si="9"/>
        <v>2</v>
      </c>
      <c r="AT8" s="3">
        <f t="shared" si="9"/>
        <v>2</v>
      </c>
      <c r="AU8" s="3"/>
      <c r="AV8" s="3"/>
    </row>
    <row r="9" spans="1:50" ht="165.6" customHeight="1" x14ac:dyDescent="0.2">
      <c r="A9" s="39"/>
      <c r="B9" s="18" t="s">
        <v>153</v>
      </c>
      <c r="C9" s="36"/>
      <c r="D9" s="9" t="s">
        <v>156</v>
      </c>
      <c r="E9" s="9" t="s">
        <v>159</v>
      </c>
      <c r="F9" s="9" t="s">
        <v>167</v>
      </c>
      <c r="G9" s="10" t="str">
        <f t="shared" si="0"/>
        <v>basso</v>
      </c>
      <c r="H9" s="11" t="s">
        <v>163</v>
      </c>
      <c r="I9" s="9" t="s">
        <v>116</v>
      </c>
      <c r="J9" s="4" t="s">
        <v>52</v>
      </c>
      <c r="K9" s="9" t="s">
        <v>59</v>
      </c>
      <c r="L9" s="9" t="s">
        <v>164</v>
      </c>
      <c r="M9" s="9" t="s">
        <v>37</v>
      </c>
      <c r="N9" s="9" t="s">
        <v>165</v>
      </c>
      <c r="O9" s="9" t="s">
        <v>166</v>
      </c>
      <c r="P9" s="9" t="s">
        <v>29</v>
      </c>
      <c r="Q9" s="9" t="s">
        <v>28</v>
      </c>
      <c r="R9" s="9" t="s">
        <v>28</v>
      </c>
      <c r="S9" s="9" t="s">
        <v>28</v>
      </c>
      <c r="T9" s="9" t="s">
        <v>28</v>
      </c>
      <c r="U9" s="9" t="s">
        <v>28</v>
      </c>
      <c r="V9" s="12" t="str">
        <f t="shared" si="1"/>
        <v>basso</v>
      </c>
      <c r="W9" s="9" t="s">
        <v>29</v>
      </c>
      <c r="X9" s="9" t="s">
        <v>28</v>
      </c>
      <c r="Y9" s="9" t="s">
        <v>28</v>
      </c>
      <c r="Z9" s="9" t="s">
        <v>28</v>
      </c>
      <c r="AA9" s="9" t="s">
        <v>28</v>
      </c>
      <c r="AB9" s="13" t="str">
        <f t="shared" si="2"/>
        <v>basso</v>
      </c>
      <c r="AC9" s="9" t="s">
        <v>216</v>
      </c>
      <c r="AH9" s="3">
        <f t="shared" si="7"/>
        <v>2.1666666666666665</v>
      </c>
      <c r="AI9" s="3">
        <f t="shared" si="8"/>
        <v>3</v>
      </c>
      <c r="AJ9" s="3">
        <f t="shared" si="8"/>
        <v>2</v>
      </c>
      <c r="AK9" s="3">
        <f t="shared" si="8"/>
        <v>2</v>
      </c>
      <c r="AL9" s="3">
        <f t="shared" si="8"/>
        <v>2</v>
      </c>
      <c r="AM9" s="3">
        <f t="shared" si="8"/>
        <v>2</v>
      </c>
      <c r="AN9" s="3">
        <f t="shared" si="8"/>
        <v>2</v>
      </c>
      <c r="AO9" s="3">
        <f t="shared" si="6"/>
        <v>2.2000000000000002</v>
      </c>
      <c r="AP9" s="3">
        <f t="shared" si="9"/>
        <v>3</v>
      </c>
      <c r="AQ9" s="3">
        <f t="shared" si="9"/>
        <v>2</v>
      </c>
      <c r="AR9" s="3">
        <f t="shared" si="9"/>
        <v>2</v>
      </c>
      <c r="AS9" s="3">
        <f t="shared" si="9"/>
        <v>2</v>
      </c>
      <c r="AT9" s="3">
        <f t="shared" si="9"/>
        <v>2</v>
      </c>
      <c r="AU9" s="3"/>
      <c r="AV9" s="3"/>
    </row>
    <row r="10" spans="1:50" ht="165.6" customHeight="1" x14ac:dyDescent="0.2">
      <c r="A10" s="40"/>
      <c r="B10" s="18" t="s">
        <v>152</v>
      </c>
      <c r="C10" s="37"/>
      <c r="D10" s="9" t="s">
        <v>157</v>
      </c>
      <c r="E10" s="9" t="s">
        <v>160</v>
      </c>
      <c r="F10" s="9" t="s">
        <v>113</v>
      </c>
      <c r="G10" s="10" t="str">
        <f t="shared" si="0"/>
        <v>basso</v>
      </c>
      <c r="H10" s="11" t="s">
        <v>163</v>
      </c>
      <c r="I10" s="9" t="s">
        <v>116</v>
      </c>
      <c r="J10" s="4" t="s">
        <v>52</v>
      </c>
      <c r="K10" s="9" t="s">
        <v>59</v>
      </c>
      <c r="L10" s="9" t="s">
        <v>164</v>
      </c>
      <c r="M10" s="9" t="s">
        <v>37</v>
      </c>
      <c r="N10" s="9" t="s">
        <v>165</v>
      </c>
      <c r="O10" s="9" t="s">
        <v>166</v>
      </c>
      <c r="P10" s="9" t="s">
        <v>29</v>
      </c>
      <c r="Q10" s="9" t="s">
        <v>28</v>
      </c>
      <c r="R10" s="9" t="s">
        <v>28</v>
      </c>
      <c r="S10" s="9" t="s">
        <v>28</v>
      </c>
      <c r="T10" s="9" t="s">
        <v>28</v>
      </c>
      <c r="U10" s="9" t="s">
        <v>28</v>
      </c>
      <c r="V10" s="12" t="str">
        <f t="shared" si="1"/>
        <v>basso</v>
      </c>
      <c r="W10" s="9" t="s">
        <v>29</v>
      </c>
      <c r="X10" s="9" t="s">
        <v>28</v>
      </c>
      <c r="Y10" s="9" t="s">
        <v>28</v>
      </c>
      <c r="Z10" s="9" t="s">
        <v>28</v>
      </c>
      <c r="AA10" s="9" t="s">
        <v>28</v>
      </c>
      <c r="AB10" s="13" t="str">
        <f t="shared" si="2"/>
        <v>basso</v>
      </c>
      <c r="AC10" s="9" t="s">
        <v>216</v>
      </c>
      <c r="AH10" s="3">
        <f t="shared" si="7"/>
        <v>2.1666666666666665</v>
      </c>
      <c r="AI10" s="3">
        <f t="shared" si="8"/>
        <v>3</v>
      </c>
      <c r="AJ10" s="3">
        <f t="shared" si="8"/>
        <v>2</v>
      </c>
      <c r="AK10" s="3">
        <f t="shared" si="8"/>
        <v>2</v>
      </c>
      <c r="AL10" s="3">
        <f t="shared" si="8"/>
        <v>2</v>
      </c>
      <c r="AM10" s="3">
        <f t="shared" si="8"/>
        <v>2</v>
      </c>
      <c r="AN10" s="3">
        <f t="shared" si="8"/>
        <v>2</v>
      </c>
      <c r="AO10" s="3">
        <f t="shared" si="6"/>
        <v>2.2000000000000002</v>
      </c>
      <c r="AP10" s="3">
        <f t="shared" si="9"/>
        <v>3</v>
      </c>
      <c r="AQ10" s="3">
        <f t="shared" si="9"/>
        <v>2</v>
      </c>
      <c r="AR10" s="3">
        <f t="shared" si="9"/>
        <v>2</v>
      </c>
      <c r="AS10" s="3">
        <f t="shared" si="9"/>
        <v>2</v>
      </c>
      <c r="AT10" s="3">
        <f t="shared" si="9"/>
        <v>2</v>
      </c>
      <c r="AU10" s="3"/>
      <c r="AV10" s="3"/>
    </row>
    <row r="11" spans="1:50" ht="11.25" customHeight="1" x14ac:dyDescent="0.2">
      <c r="A11" s="7"/>
    </row>
    <row r="12" spans="1:50" ht="11.25" customHeight="1" x14ac:dyDescent="0.2">
      <c r="A12" s="7"/>
    </row>
    <row r="13" spans="1:50" ht="11.25" customHeight="1" x14ac:dyDescent="0.2">
      <c r="A13" s="7"/>
    </row>
  </sheetData>
  <mergeCells count="12">
    <mergeCell ref="A3:A4"/>
    <mergeCell ref="C3:C4"/>
    <mergeCell ref="A5:A7"/>
    <mergeCell ref="C5:C7"/>
    <mergeCell ref="A8:A10"/>
    <mergeCell ref="C8:C10"/>
    <mergeCell ref="AC1:AC2"/>
    <mergeCell ref="A1:D1"/>
    <mergeCell ref="E1:H1"/>
    <mergeCell ref="I1:N1"/>
    <mergeCell ref="O1:V1"/>
    <mergeCell ref="W1:AB1"/>
  </mergeCells>
  <phoneticPr fontId="4" type="noConversion"/>
  <dataValidations count="1">
    <dataValidation type="list" allowBlank="1" showInputMessage="1" showErrorMessage="1" sqref="W3:AA7 P3:U10" xr:uid="{8F2060F3-006C-480A-833B-7F79B6BB6A0B}">
      <formula1>$AX$1:$AX$4</formula1>
    </dataValidation>
  </dataValidations>
  <pageMargins left="0.27559055118110237" right="0.19685039370078741" top="0.74803149606299213" bottom="0.35433070866141736" header="0.31496062992125984" footer="0.31496062992125984"/>
  <pageSetup paperSize="8" scale="53" orientation="landscape" r:id="rId1"/>
  <headerFooter>
    <oddHeader>&amp;LAUTOMOBILE CLUB BOLZANO&amp;CPIAO - MAPPATURA DEI PROCESSI</oddHeader>
    <oddFooter>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8</vt:i4>
      </vt:variant>
    </vt:vector>
  </HeadingPairs>
  <TitlesOfParts>
    <vt:vector size="12" baseType="lpstr">
      <vt:lpstr>Gestione personale e segreteria</vt:lpstr>
      <vt:lpstr>budgeting e consulenze</vt:lpstr>
      <vt:lpstr>agente generale e gestione mezz</vt:lpstr>
      <vt:lpstr>soci e delegazioni</vt:lpstr>
      <vt:lpstr>'agente generale e gestione mezz'!Area_stampa</vt:lpstr>
      <vt:lpstr>'budgeting e consulenze'!Area_stampa</vt:lpstr>
      <vt:lpstr>'Gestione personale e segreteria'!Area_stampa</vt:lpstr>
      <vt:lpstr>'soci e delegazioni'!Area_stampa</vt:lpstr>
      <vt:lpstr>'agente generale e gestione mezz'!Titoli_stampa</vt:lpstr>
      <vt:lpstr>'budgeting e consulenze'!Titoli_stampa</vt:lpstr>
      <vt:lpstr>'Gestione personale e segreteria'!Titoli_stampa</vt:lpstr>
      <vt:lpstr>'soci e delegazioni'!Titoli_stampa</vt:lpstr>
    </vt:vector>
  </TitlesOfParts>
  <Company>Olidata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401656</dc:creator>
  <cp:lastModifiedBy>segreteria</cp:lastModifiedBy>
  <cp:lastPrinted>2023-06-23T10:19:01Z</cp:lastPrinted>
  <dcterms:created xsi:type="dcterms:W3CDTF">2016-10-24T10:01:59Z</dcterms:created>
  <dcterms:modified xsi:type="dcterms:W3CDTF">2023-06-23T10:19:13Z</dcterms:modified>
</cp:coreProperties>
</file>